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activeTab="0"/>
  </bookViews>
  <sheets>
    <sheet name="Input" sheetId="1" r:id="rId1"/>
    <sheet name="Interface" sheetId="2" state="hidden" r:id="rId2"/>
  </sheets>
  <definedNames>
    <definedName name="_xlfn.BAHTTEXT" hidden="1">#NAME?</definedName>
    <definedName name="CONTROL">'Interface'!$A$1:$D$2</definedName>
    <definedName name="DOCHEADER">'Interface'!$A$4:$T$5</definedName>
    <definedName name="DOCLINEITEM">'Interface'!$A$7:$AC$107</definedName>
    <definedName name="_xlnm.Print_Area" localSheetId="0">'Input'!$A$1:$AB$132</definedName>
  </definedNames>
  <calcPr fullCalcOnLoad="1"/>
</workbook>
</file>

<file path=xl/sharedStrings.xml><?xml version="1.0" encoding="utf-8"?>
<sst xmlns="http://schemas.openxmlformats.org/spreadsheetml/2006/main" count="523" uniqueCount="106">
  <si>
    <t>ราย
การ</t>
  </si>
  <si>
    <t>จำนวนที่สั่งซื้อ</t>
  </si>
  <si>
    <t>หน่วย</t>
  </si>
  <si>
    <t>รายละเอียดพัสดุ</t>
  </si>
  <si>
    <t>ภาษีมูลค่าเพิ่ม</t>
  </si>
  <si>
    <t>(ลงชื่อ)</t>
  </si>
  <si>
    <t>มูลค่ารวม</t>
  </si>
  <si>
    <t>ราคาต่อหน่วย</t>
  </si>
  <si>
    <t>รหัสงบประมาณ</t>
  </si>
  <si>
    <t>รหัสเงินฝากคลัง</t>
  </si>
  <si>
    <t>รหัสเจ้าของเงินฝากคลัง</t>
  </si>
  <si>
    <t>รหัสบัญชีย่อย</t>
  </si>
  <si>
    <t>รหัสเจ้าของบัญชีย่อย</t>
  </si>
  <si>
    <t>แหล่งของเงิน</t>
  </si>
  <si>
    <t>กิจกรรมหลัก</t>
  </si>
  <si>
    <t>กิจกรรมย่อย</t>
  </si>
  <si>
    <t>*รหัสหน่วยงาน</t>
  </si>
  <si>
    <t>*ศูนย์ต้นทุน</t>
  </si>
  <si>
    <t>*หน่วยจัดซื้อ</t>
  </si>
  <si>
    <t>*เลขที่ใบสั่งซื้อ/สัญญา</t>
  </si>
  <si>
    <t>*ประเภทการจัดซื้อจัดจ้าง</t>
  </si>
  <si>
    <t>*ผู้ขาย (รหัสประจำตัวผู้เสียภาษี)</t>
  </si>
  <si>
    <t>*วิธีการจัดซื้อจัดจ้าง</t>
  </si>
  <si>
    <t>*เลขที่บัญชีเงินฝากธนาคาร</t>
  </si>
  <si>
    <t>*ชื่อบัญชีเงินฝากธนาคาร</t>
  </si>
  <si>
    <t>*ธนาคาร</t>
  </si>
  <si>
    <t xml:space="preserve">  *หน่วยเบิกจ่าย</t>
  </si>
  <si>
    <t>CONTROL</t>
  </si>
  <si>
    <t>FORM_ID</t>
  </si>
  <si>
    <t>COMP_CODE</t>
  </si>
  <si>
    <t>HASH</t>
  </si>
  <si>
    <t>DOCHEADER</t>
  </si>
  <si>
    <t>REC_TYPE</t>
  </si>
  <si>
    <t>DOC_TYPE</t>
  </si>
  <si>
    <t>VENDOR</t>
  </si>
  <si>
    <t>DOC_DATE</t>
  </si>
  <si>
    <t>PURCH_ORG</t>
  </si>
  <si>
    <t>PUR_GROUP</t>
  </si>
  <si>
    <t>CURRENCY</t>
  </si>
  <si>
    <t>OUR_REF</t>
  </si>
  <si>
    <t>REF_1</t>
  </si>
  <si>
    <t>TELEPHONE</t>
  </si>
  <si>
    <t>SEARCH_TERM</t>
  </si>
  <si>
    <t>COND_TYPE</t>
  </si>
  <si>
    <t>COND_VALUE</t>
  </si>
  <si>
    <t>CONBASEVAL</t>
  </si>
  <si>
    <t>TEXT_ID</t>
  </si>
  <si>
    <t>TEXT_LINE</t>
  </si>
  <si>
    <t>ZZPMT</t>
  </si>
  <si>
    <t>H</t>
  </si>
  <si>
    <t>GPPO</t>
  </si>
  <si>
    <t>THAI</t>
  </si>
  <si>
    <t>THB</t>
  </si>
  <si>
    <t>ZVAT</t>
  </si>
  <si>
    <t>F01</t>
  </si>
  <si>
    <t>DOCLINEITEM</t>
  </si>
  <si>
    <t>ACCTASSCAT</t>
  </si>
  <si>
    <t>SHORT_TEXT</t>
  </si>
  <si>
    <t>QUANTITY</t>
  </si>
  <si>
    <t>PO_UNIT</t>
  </si>
  <si>
    <t>ORDERPR_UN</t>
  </si>
  <si>
    <t>NET_PRICE</t>
  </si>
  <si>
    <t>MATL_GROUP</t>
  </si>
  <si>
    <t>PLANT</t>
  </si>
  <si>
    <t>GR_IND</t>
  </si>
  <si>
    <t>GL_ACCOUNT</t>
  </si>
  <si>
    <t>COSTCENTER</t>
  </si>
  <si>
    <t>FUNDS_CTR</t>
  </si>
  <si>
    <t>FUNC_AREA</t>
  </si>
  <si>
    <t>FUND</t>
  </si>
  <si>
    <t>CO_BUSPROC</t>
  </si>
  <si>
    <t>RES_DOC</t>
  </si>
  <si>
    <t>RES_ITEM</t>
  </si>
  <si>
    <t>ZZLOAN</t>
  </si>
  <si>
    <t>ZZDEPOSIT</t>
  </si>
  <si>
    <t>ZZOWNER</t>
  </si>
  <si>
    <t>ZZOBJ</t>
  </si>
  <si>
    <t>ZZUNIT</t>
  </si>
  <si>
    <t>DELIVERY_DATE</t>
  </si>
  <si>
    <t>D</t>
  </si>
  <si>
    <t xml:space="preserve"> </t>
  </si>
  <si>
    <t>001</t>
  </si>
  <si>
    <t>08</t>
  </si>
  <si>
    <r>
      <t>หมายเหตุ</t>
    </r>
    <r>
      <rPr>
        <sz val="18"/>
        <rFont val="CordiaUPC"/>
        <family val="2"/>
      </rPr>
      <t>:</t>
    </r>
  </si>
  <si>
    <r>
      <t>*วันที่ใบสั่งซื้อ/สัญญา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</si>
  <si>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r>
      <t>*วันที่ส่งมอบ (</t>
    </r>
    <r>
      <rPr>
        <sz val="16"/>
        <color indexed="10"/>
        <rFont val="CordiaUPC"/>
        <family val="2"/>
      </rPr>
      <t>วว/ดด/คศ</t>
    </r>
    <r>
      <rPr>
        <sz val="16"/>
        <color indexed="12"/>
        <rFont val="CordiaUPC"/>
        <family val="2"/>
      </rPr>
      <t>)</t>
    </r>
  </si>
  <si>
    <t>VPER_END</t>
  </si>
  <si>
    <t>เลขที่เอกสารสำรองเงิน</t>
  </si>
  <si>
    <t>ABLAD</t>
  </si>
  <si>
    <t>รหัส GPSC / 
รหัสพัสดุเดิม</t>
  </si>
  <si>
    <t>ระบุรหัสพัสดุเดิม</t>
  </si>
  <si>
    <t>ระบุรหัสพัสดุเดิม (เฉพาะหน่วยงานที่ตกลงกับโครงการ)</t>
  </si>
  <si>
    <t xml:space="preserve">ใบสั่งซื้อ/จ้าง/เช่า </t>
  </si>
  <si>
    <t>เลขที่ใบสั่งซื้อจากระบบ GFMIS _____________________</t>
  </si>
  <si>
    <t xml:space="preserve"> *รหัสบัญชีแยกประเภท</t>
  </si>
  <si>
    <t>มูลค่ารวมก่อนภาษีมูลค่าเพิ่ม</t>
  </si>
  <si>
    <t>มูลค่ารวมสุทธิ</t>
  </si>
  <si>
    <t>ทำเครื่องหมายกรณีมีมากกว่า 20 รายการ</t>
  </si>
  <si>
    <t>จำนวนรายการในใบสั่งซื้อ</t>
  </si>
  <si>
    <t>รายการ</t>
  </si>
  <si>
    <t>P9hN4tk802</t>
  </si>
  <si>
    <t>K</t>
  </si>
  <si>
    <t>I</t>
  </si>
  <si>
    <t>S</t>
  </si>
  <si>
    <t>P02</t>
  </si>
  <si>
    <t>V.1.01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</si>
</sst>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bbbb"/>
    <numFmt numFmtId="188" formatCode="_-* #,##0.0_-;\-* #,##0.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E]d\ mmmm\ yyyy"/>
    <numFmt numFmtId="194" formatCode="[$-107041E]d\ mmmm\ yyyy;@"/>
    <numFmt numFmtId="195" formatCode="[$-107041E]d\ mmm\ yy;@"/>
    <numFmt numFmtId="196" formatCode="d\ ดดดด\ bbbb"/>
    <numFmt numFmtId="197" formatCode="m/d"/>
    <numFmt numFmtId="198" formatCode="#,##0_ ;\-#,##0\ "/>
    <numFmt numFmtId="199" formatCode="dd/mm/yyyy"/>
    <numFmt numFmtId="200" formatCode="dd\ /\ mm\ /\ yyyy"/>
    <numFmt numFmtId="201" formatCode="mm/dd/yy"/>
    <numFmt numFmtId="202" formatCode="dd/mm/yy"/>
    <numFmt numFmtId="203" formatCode="dd\ ดดดด\ yy"/>
    <numFmt numFmtId="204" formatCode="dd\ ดดดด\ yyyy"/>
  </numFmts>
  <fonts count="29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8"/>
      <name val="MS Sans Serif"/>
      <family val="2"/>
    </font>
    <font>
      <sz val="8"/>
      <name val="MS Sans Serif"/>
      <family val="2"/>
    </font>
    <font>
      <b/>
      <sz val="22"/>
      <color indexed="18"/>
      <name val="CordiaUPC"/>
      <family val="2"/>
    </font>
    <font>
      <sz val="30"/>
      <name val="CordiaUPC"/>
      <family val="2"/>
    </font>
    <font>
      <sz val="20"/>
      <name val="CordiaUPC"/>
      <family val="2"/>
    </font>
    <font>
      <sz val="12"/>
      <color indexed="18"/>
      <name val="CordiaUPC"/>
      <family val="2"/>
    </font>
    <font>
      <sz val="10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sz val="10"/>
      <color indexed="18"/>
      <name val="CordiaUPC"/>
      <family val="2"/>
    </font>
    <font>
      <sz val="14.5"/>
      <name val="CordiaUPC"/>
      <family val="2"/>
    </font>
    <font>
      <sz val="16"/>
      <color indexed="18"/>
      <name val="CordiaUPC"/>
      <family val="2"/>
    </font>
    <font>
      <sz val="18"/>
      <color indexed="18"/>
      <name val="CordiaUPC"/>
      <family val="2"/>
    </font>
    <font>
      <sz val="18"/>
      <name val="CordiaUPC"/>
      <family val="2"/>
    </font>
    <font>
      <sz val="16"/>
      <name val="CordiaUPC"/>
      <family val="2"/>
    </font>
    <font>
      <u val="double"/>
      <sz val="18"/>
      <name val="CordiaUPC"/>
      <family val="2"/>
    </font>
    <font>
      <u val="single"/>
      <sz val="18"/>
      <name val="CordiaUPC"/>
      <family val="2"/>
    </font>
    <font>
      <b/>
      <sz val="24"/>
      <color indexed="18"/>
      <name val="CordiaUPC"/>
      <family val="2"/>
    </font>
    <font>
      <sz val="12"/>
      <color indexed="10"/>
      <name val="CordiaUPC"/>
      <family val="2"/>
    </font>
    <font>
      <sz val="16"/>
      <color indexed="12"/>
      <name val="CordiaUPC"/>
      <family val="2"/>
    </font>
    <font>
      <sz val="10"/>
      <color indexed="12"/>
      <name val="CordiaUPC"/>
      <family val="2"/>
    </font>
    <font>
      <sz val="16"/>
      <color indexed="10"/>
      <name val="CordiaUPC"/>
      <family val="2"/>
    </font>
    <font>
      <b/>
      <sz val="12"/>
      <name val="Cordia New"/>
      <family val="2"/>
    </font>
    <font>
      <sz val="8"/>
      <name val="MS Dialog Light"/>
      <family val="2"/>
    </font>
    <font>
      <b/>
      <sz val="16"/>
      <name val="CordiaUPC"/>
      <family val="2"/>
    </font>
    <font>
      <sz val="8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hair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18"/>
      </left>
      <right style="thin">
        <color indexed="3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18"/>
      </left>
      <right style="thin">
        <color indexed="32"/>
      </right>
      <top style="thin">
        <color indexed="18"/>
      </top>
      <bottom style="thick">
        <color indexed="18"/>
      </bottom>
    </border>
    <border>
      <left style="thick">
        <color indexed="18"/>
      </left>
      <right style="thin">
        <color indexed="3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8"/>
      </top>
      <bottom style="thin"/>
    </border>
    <border>
      <left style="thin"/>
      <right>
        <color indexed="63"/>
      </right>
      <top style="medium">
        <color indexed="1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32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32"/>
      </right>
      <top style="thin">
        <color indexed="18"/>
      </top>
      <bottom style="thin">
        <color indexed="18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18"/>
      </bottom>
    </border>
    <border>
      <left style="thin">
        <color indexed="32"/>
      </left>
      <right>
        <color indexed="63"/>
      </right>
      <top style="thin">
        <color indexed="18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32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3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32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18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n">
        <color indexed="32"/>
      </right>
      <top style="thin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n">
        <color indexed="32"/>
      </left>
      <right>
        <color indexed="63"/>
      </right>
      <top style="thin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32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ck">
        <color indexed="18"/>
      </right>
      <top style="thin">
        <color indexed="18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medium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medium">
        <color indexed="32"/>
      </top>
      <bottom>
        <color indexed="63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/>
    </border>
    <border>
      <left>
        <color indexed="63"/>
      </left>
      <right style="thick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medium">
        <color indexed="18"/>
      </top>
      <bottom style="thin"/>
    </border>
    <border>
      <left>
        <color indexed="63"/>
      </left>
      <right>
        <color indexed="63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>
        <color indexed="63"/>
      </left>
      <right style="thin">
        <color indexed="18"/>
      </right>
      <top style="thin"/>
      <bottom style="thin"/>
    </border>
    <border>
      <left style="thin">
        <color indexed="18"/>
      </left>
      <right>
        <color indexed="63"/>
      </right>
      <top style="thin"/>
      <bottom style="thin"/>
    </border>
    <border>
      <left>
        <color indexed="63"/>
      </left>
      <right style="thick">
        <color indexed="18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4" borderId="1" xfId="0" applyNumberFormat="1" applyFont="1" applyFill="1" applyBorder="1" applyAlignment="1" quotePrefix="1">
      <alignment horizontal="center"/>
    </xf>
    <xf numFmtId="43" fontId="4" fillId="4" borderId="1" xfId="0" applyNumberFormat="1" applyFont="1" applyFill="1" applyBorder="1" applyAlignment="1" quotePrefix="1">
      <alignment horizontal="center"/>
    </xf>
    <xf numFmtId="0" fontId="4" fillId="0" borderId="2" xfId="0" applyNumberFormat="1" applyFont="1" applyFill="1" applyBorder="1" applyAlignment="1" quotePrefix="1">
      <alignment horizontal="center"/>
    </xf>
    <xf numFmtId="0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 quotePrefix="1">
      <alignment horizontal="center"/>
    </xf>
    <xf numFmtId="0" fontId="4" fillId="4" borderId="7" xfId="0" applyNumberFormat="1" applyFont="1" applyFill="1" applyBorder="1" applyAlignment="1" quotePrefix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 quotePrefix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vertical="distributed"/>
      <protection/>
    </xf>
    <xf numFmtId="0" fontId="6" fillId="0" borderId="0" xfId="0" applyFont="1" applyAlignment="1" applyProtection="1">
      <alignment/>
      <protection/>
    </xf>
    <xf numFmtId="0" fontId="9" fillId="5" borderId="0" xfId="0" applyFont="1" applyFill="1" applyBorder="1" applyAlignment="1" applyProtection="1">
      <alignment horizontal="left"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/>
    </xf>
    <xf numFmtId="0" fontId="9" fillId="5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5" borderId="11" xfId="0" applyFont="1" applyFill="1" applyBorder="1" applyAlignment="1" applyProtection="1">
      <alignment vertical="center"/>
      <protection/>
    </xf>
    <xf numFmtId="0" fontId="9" fillId="5" borderId="12" xfId="0" applyFont="1" applyFill="1" applyBorder="1" applyAlignment="1" applyProtection="1">
      <alignment vertical="center"/>
      <protection/>
    </xf>
    <xf numFmtId="0" fontId="9" fillId="5" borderId="12" xfId="0" applyFont="1" applyFill="1" applyBorder="1" applyAlignment="1" applyProtection="1">
      <alignment horizontal="left" vertical="center"/>
      <protection/>
    </xf>
    <xf numFmtId="0" fontId="9" fillId="5" borderId="12" xfId="0" applyFont="1" applyFill="1" applyBorder="1" applyAlignment="1" applyProtection="1">
      <alignment horizontal="right" vertical="center"/>
      <protection/>
    </xf>
    <xf numFmtId="0" fontId="9" fillId="5" borderId="12" xfId="0" applyFont="1" applyFill="1" applyBorder="1" applyAlignment="1" applyProtection="1">
      <alignment horizontal="left" vertical="center" indent="1"/>
      <protection/>
    </xf>
    <xf numFmtId="0" fontId="9" fillId="5" borderId="12" xfId="0" applyFont="1" applyFill="1" applyBorder="1" applyAlignment="1" applyProtection="1">
      <alignment horizontal="left" vertical="center" indent="3"/>
      <protection/>
    </xf>
    <xf numFmtId="0" fontId="9" fillId="5" borderId="13" xfId="0" applyFont="1" applyFill="1" applyBorder="1" applyAlignment="1" applyProtection="1">
      <alignment vertical="center"/>
      <protection/>
    </xf>
    <xf numFmtId="0" fontId="9" fillId="3" borderId="14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horizontal="left" vertical="center" indent="1"/>
      <protection/>
    </xf>
    <xf numFmtId="0" fontId="9" fillId="3" borderId="0" xfId="0" applyFont="1" applyFill="1" applyBorder="1" applyAlignment="1" applyProtection="1">
      <alignment horizontal="left" vertical="center" indent="3"/>
      <protection/>
    </xf>
    <xf numFmtId="0" fontId="9" fillId="3" borderId="10" xfId="0" applyFont="1" applyFill="1" applyBorder="1" applyAlignment="1" applyProtection="1">
      <alignment vertical="center"/>
      <protection/>
    </xf>
    <xf numFmtId="0" fontId="11" fillId="3" borderId="0" xfId="0" applyFont="1" applyFill="1" applyBorder="1" applyAlignment="1" applyProtection="1">
      <alignment vertical="center"/>
      <protection/>
    </xf>
    <xf numFmtId="9" fontId="9" fillId="0" borderId="0" xfId="22" applyFont="1" applyAlignment="1" applyProtection="1">
      <alignment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9" fillId="3" borderId="11" xfId="0" applyFont="1" applyFill="1" applyBorder="1" applyAlignment="1" applyProtection="1">
      <alignment vertical="center"/>
      <protection/>
    </xf>
    <xf numFmtId="0" fontId="9" fillId="3" borderId="12" xfId="0" applyFont="1" applyFill="1" applyBorder="1" applyAlignment="1" applyProtection="1">
      <alignment vertical="center"/>
      <protection/>
    </xf>
    <xf numFmtId="0" fontId="9" fillId="3" borderId="12" xfId="0" applyFont="1" applyFill="1" applyBorder="1" applyAlignment="1" applyProtection="1">
      <alignment horizontal="left" vertical="center"/>
      <protection/>
    </xf>
    <xf numFmtId="0" fontId="9" fillId="3" borderId="12" xfId="0" applyFont="1" applyFill="1" applyBorder="1" applyAlignment="1" applyProtection="1">
      <alignment horizontal="right" vertical="center"/>
      <protection/>
    </xf>
    <xf numFmtId="0" fontId="9" fillId="3" borderId="12" xfId="0" applyFont="1" applyFill="1" applyBorder="1" applyAlignment="1" applyProtection="1">
      <alignment horizontal="left" vertical="center" indent="1"/>
      <protection/>
    </xf>
    <xf numFmtId="0" fontId="9" fillId="3" borderId="12" xfId="0" applyFont="1" applyFill="1" applyBorder="1" applyAlignment="1" applyProtection="1">
      <alignment horizontal="left" vertical="center" indent="3"/>
      <protection/>
    </xf>
    <xf numFmtId="0" fontId="9" fillId="3" borderId="13" xfId="0" applyFont="1" applyFill="1" applyBorder="1" applyAlignment="1" applyProtection="1">
      <alignment vertical="center"/>
      <protection/>
    </xf>
    <xf numFmtId="0" fontId="9" fillId="4" borderId="14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right" vertical="center"/>
      <protection/>
    </xf>
    <xf numFmtId="0" fontId="9" fillId="4" borderId="0" xfId="0" applyFont="1" applyFill="1" applyBorder="1" applyAlignment="1" applyProtection="1">
      <alignment horizontal="left" vertical="center" indent="1"/>
      <protection/>
    </xf>
    <xf numFmtId="0" fontId="9" fillId="4" borderId="0" xfId="0" applyFont="1" applyFill="1" applyBorder="1" applyAlignment="1" applyProtection="1">
      <alignment horizontal="left" vertical="center" indent="3"/>
      <protection/>
    </xf>
    <xf numFmtId="0" fontId="9" fillId="4" borderId="10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vertical="center"/>
      <protection/>
    </xf>
    <xf numFmtId="187" fontId="9" fillId="4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187" fontId="9" fillId="4" borderId="0" xfId="0" applyNumberFormat="1" applyFont="1" applyFill="1" applyBorder="1" applyAlignment="1" applyProtection="1">
      <alignment horizontal="right" vertical="center"/>
      <protection/>
    </xf>
    <xf numFmtId="187" fontId="9" fillId="4" borderId="10" xfId="0" applyNumberFormat="1" applyFont="1" applyFill="1" applyBorder="1" applyAlignment="1" applyProtection="1">
      <alignment horizontal="left" vertical="center"/>
      <protection/>
    </xf>
    <xf numFmtId="187" fontId="9" fillId="4" borderId="0" xfId="0" applyNumberFormat="1" applyFont="1" applyFill="1" applyBorder="1" applyAlignment="1" applyProtection="1">
      <alignment horizontal="left" vertical="center" indent="1"/>
      <protection/>
    </xf>
    <xf numFmtId="187" fontId="9" fillId="4" borderId="10" xfId="0" applyNumberFormat="1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/>
      <protection/>
    </xf>
    <xf numFmtId="0" fontId="17" fillId="5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/>
      <protection/>
    </xf>
    <xf numFmtId="0" fontId="17" fillId="3" borderId="0" xfId="0" applyFont="1" applyFill="1" applyBorder="1" applyAlignment="1" applyProtection="1">
      <alignment horizontal="left" vertical="center" indent="3"/>
      <protection/>
    </xf>
    <xf numFmtId="0" fontId="17" fillId="3" borderId="0" xfId="0" applyFont="1" applyFill="1" applyBorder="1" applyAlignment="1" applyProtection="1">
      <alignment horizontal="left" vertical="center" indent="1"/>
      <protection/>
    </xf>
    <xf numFmtId="0" fontId="17" fillId="3" borderId="14" xfId="0" applyFont="1" applyFill="1" applyBorder="1" applyAlignment="1" applyProtection="1">
      <alignment horizontal="left" vertical="center" indent="2"/>
      <protection/>
    </xf>
    <xf numFmtId="43" fontId="4" fillId="4" borderId="7" xfId="0" applyNumberFormat="1" applyFont="1" applyFill="1" applyBorder="1" applyAlignment="1">
      <alignment horizontal="center"/>
    </xf>
    <xf numFmtId="43" fontId="4" fillId="4" borderId="5" xfId="0" applyNumberFormat="1" applyFont="1" applyFill="1" applyBorder="1" applyAlignment="1">
      <alignment horizontal="center"/>
    </xf>
    <xf numFmtId="43" fontId="4" fillId="4" borderId="8" xfId="0" applyNumberFormat="1" applyFont="1" applyFill="1" applyBorder="1" applyAlignment="1">
      <alignment horizontal="center"/>
    </xf>
    <xf numFmtId="43" fontId="4" fillId="4" borderId="9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1" fillId="4" borderId="0" xfId="0" applyFont="1" applyFill="1" applyBorder="1" applyAlignment="1" applyProtection="1">
      <alignment horizontal="left" vertical="center"/>
      <protection/>
    </xf>
    <xf numFmtId="0" fontId="21" fillId="4" borderId="0" xfId="0" applyFont="1" applyFill="1" applyBorder="1" applyAlignment="1" applyProtection="1">
      <alignment vertical="center"/>
      <protection/>
    </xf>
    <xf numFmtId="0" fontId="22" fillId="4" borderId="0" xfId="0" applyFont="1" applyFill="1" applyBorder="1" applyAlignment="1" applyProtection="1">
      <alignment horizontal="left" vertical="center" indent="3"/>
      <protection/>
    </xf>
    <xf numFmtId="0" fontId="22" fillId="4" borderId="14" xfId="0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Border="1" applyAlignment="1" applyProtection="1">
      <alignment vertical="center"/>
      <protection/>
    </xf>
    <xf numFmtId="0" fontId="22" fillId="5" borderId="0" xfId="0" applyFont="1" applyFill="1" applyBorder="1" applyAlignment="1" applyProtection="1">
      <alignment horizontal="left" vertical="center" indent="1"/>
      <protection/>
    </xf>
    <xf numFmtId="0" fontId="22" fillId="5" borderId="0" xfId="0" applyFont="1" applyFill="1" applyBorder="1" applyAlignment="1" applyProtection="1">
      <alignment horizontal="left" vertical="center" indent="2"/>
      <protection/>
    </xf>
    <xf numFmtId="0" fontId="22" fillId="5" borderId="14" xfId="0" applyFont="1" applyFill="1" applyBorder="1" applyAlignment="1" applyProtection="1">
      <alignment horizontal="left" vertical="center" indent="2"/>
      <protection/>
    </xf>
    <xf numFmtId="0" fontId="16" fillId="6" borderId="16" xfId="0" applyFont="1" applyFill="1" applyBorder="1" applyAlignment="1" applyProtection="1">
      <alignment horizontal="center" vertical="distributed"/>
      <protection/>
    </xf>
    <xf numFmtId="0" fontId="16" fillId="0" borderId="0" xfId="0" applyFont="1" applyAlignment="1" applyProtection="1">
      <alignment vertical="distributed"/>
      <protection/>
    </xf>
    <xf numFmtId="0" fontId="16" fillId="6" borderId="17" xfId="0" applyFont="1" applyFill="1" applyBorder="1" applyAlignment="1" applyProtection="1">
      <alignment horizontal="center" vertical="distributed"/>
      <protection/>
    </xf>
    <xf numFmtId="0" fontId="16" fillId="0" borderId="18" xfId="0" applyFont="1" applyBorder="1" applyAlignment="1" applyProtection="1">
      <alignment vertical="distributed"/>
      <protection/>
    </xf>
    <xf numFmtId="0" fontId="16" fillId="6" borderId="19" xfId="0" applyFont="1" applyFill="1" applyBorder="1" applyAlignment="1" applyProtection="1">
      <alignment horizontal="center" vertical="distributed"/>
      <protection/>
    </xf>
    <xf numFmtId="0" fontId="16" fillId="0" borderId="20" xfId="0" applyFont="1" applyBorder="1" applyAlignment="1" applyProtection="1">
      <alignment vertical="distributed"/>
      <protection/>
    </xf>
    <xf numFmtId="49" fontId="8" fillId="7" borderId="21" xfId="0" applyNumberFormat="1" applyFont="1" applyFill="1" applyBorder="1" applyAlignment="1" applyProtection="1">
      <alignment horizontal="left" vertical="center" indent="1"/>
      <protection locked="0"/>
    </xf>
    <xf numFmtId="49" fontId="8" fillId="7" borderId="22" xfId="0" applyNumberFormat="1" applyFont="1" applyFill="1" applyBorder="1" applyAlignment="1" applyProtection="1">
      <alignment horizontal="left" vertical="center" indent="1"/>
      <protection locked="0"/>
    </xf>
    <xf numFmtId="0" fontId="12" fillId="7" borderId="23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vertical="distributed"/>
      <protection/>
    </xf>
    <xf numFmtId="49" fontId="9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distributed"/>
      <protection/>
    </xf>
    <xf numFmtId="49" fontId="15" fillId="7" borderId="24" xfId="0" applyNumberFormat="1" applyFont="1" applyFill="1" applyBorder="1" applyAlignment="1" applyProtection="1">
      <alignment horizontal="left" vertical="center" indent="1"/>
      <protection locked="0"/>
    </xf>
    <xf numFmtId="49" fontId="15" fillId="7" borderId="25" xfId="0" applyNumberFormat="1" applyFont="1" applyFill="1" applyBorder="1" applyAlignment="1" applyProtection="1">
      <alignment horizontal="left" vertical="center" indent="1"/>
      <protection locked="0"/>
    </xf>
    <xf numFmtId="49" fontId="5" fillId="7" borderId="26" xfId="0" applyNumberFormat="1" applyFont="1" applyFill="1" applyBorder="1" applyAlignment="1" applyProtection="1">
      <alignment horizontal="center" vertical="center"/>
      <protection locked="0"/>
    </xf>
    <xf numFmtId="0" fontId="25" fillId="8" borderId="0" xfId="15" applyFont="1" applyFill="1" applyProtection="1">
      <alignment/>
      <protection locked="0"/>
    </xf>
    <xf numFmtId="0" fontId="16" fillId="6" borderId="27" xfId="0" applyFont="1" applyFill="1" applyBorder="1" applyAlignment="1" applyProtection="1">
      <alignment horizontal="center" vertical="distributed"/>
      <protection/>
    </xf>
    <xf numFmtId="0" fontId="16" fillId="6" borderId="28" xfId="0" applyFont="1" applyFill="1" applyBorder="1" applyAlignment="1" applyProtection="1">
      <alignment horizontal="center" vertical="distributed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29" xfId="0" applyNumberFormat="1" applyFont="1" applyFill="1" applyBorder="1" applyAlignment="1" applyProtection="1">
      <alignment horizontal="right" vertical="center"/>
      <protection/>
    </xf>
    <xf numFmtId="0" fontId="16" fillId="7" borderId="30" xfId="0" applyFont="1" applyFill="1" applyBorder="1" applyAlignment="1" applyProtection="1">
      <alignment horizontal="right" vertical="center"/>
      <protection/>
    </xf>
    <xf numFmtId="9" fontId="25" fillId="8" borderId="0" xfId="15" applyNumberFormat="1" applyFont="1" applyFill="1" applyProtection="1">
      <alignment/>
      <protection locked="0"/>
    </xf>
    <xf numFmtId="0" fontId="17" fillId="5" borderId="31" xfId="0" applyFont="1" applyFill="1" applyBorder="1" applyAlignment="1" applyProtection="1">
      <alignment horizontal="center" vertical="center" wrapText="1"/>
      <protection/>
    </xf>
    <xf numFmtId="0" fontId="16" fillId="7" borderId="32" xfId="0" applyFont="1" applyFill="1" applyBorder="1" applyAlignment="1" applyProtection="1">
      <alignment vertical="center"/>
      <protection/>
    </xf>
    <xf numFmtId="0" fontId="16" fillId="7" borderId="30" xfId="0" applyFont="1" applyFill="1" applyBorder="1" applyAlignment="1" applyProtection="1">
      <alignment vertical="center"/>
      <protection/>
    </xf>
    <xf numFmtId="0" fontId="16" fillId="7" borderId="33" xfId="0" applyFont="1" applyFill="1" applyBorder="1" applyAlignment="1" applyProtection="1">
      <alignment horizontal="right" vertical="center"/>
      <protection/>
    </xf>
    <xf numFmtId="0" fontId="16" fillId="0" borderId="34" xfId="0" applyFont="1" applyFill="1" applyBorder="1" applyAlignment="1" applyProtection="1">
      <alignment vertical="center"/>
      <protection/>
    </xf>
    <xf numFmtId="0" fontId="16" fillId="7" borderId="35" xfId="0" applyFont="1" applyFill="1" applyBorder="1" applyAlignment="1" applyProtection="1">
      <alignment vertical="center"/>
      <protection/>
    </xf>
    <xf numFmtId="0" fontId="16" fillId="7" borderId="33" xfId="0" applyFont="1" applyFill="1" applyBorder="1" applyAlignment="1" applyProtection="1">
      <alignment vertical="center"/>
      <protection/>
    </xf>
    <xf numFmtId="0" fontId="9" fillId="8" borderId="0" xfId="0" applyFont="1" applyFill="1" applyAlignment="1" applyProtection="1">
      <alignment vertical="center"/>
      <protection/>
    </xf>
    <xf numFmtId="49" fontId="9" fillId="8" borderId="0" xfId="0" applyNumberFormat="1" applyFont="1" applyFill="1" applyAlignment="1" applyProtection="1">
      <alignment vertical="center"/>
      <protection/>
    </xf>
    <xf numFmtId="49" fontId="9" fillId="8" borderId="0" xfId="0" applyNumberFormat="1" applyFont="1" applyFill="1" applyBorder="1" applyAlignment="1" applyProtection="1">
      <alignment vertical="center"/>
      <protection/>
    </xf>
    <xf numFmtId="43" fontId="16" fillId="0" borderId="36" xfId="16" applyFont="1" applyBorder="1" applyAlignment="1" applyProtection="1">
      <alignment horizontal="center" vertical="distributed"/>
      <protection locked="0"/>
    </xf>
    <xf numFmtId="43" fontId="16" fillId="0" borderId="37" xfId="16" applyFont="1" applyBorder="1" applyAlignment="1" applyProtection="1">
      <alignment horizontal="center" vertical="distributed"/>
      <protection locked="0"/>
    </xf>
    <xf numFmtId="43" fontId="16" fillId="0" borderId="38" xfId="16" applyFont="1" applyBorder="1" applyAlignment="1" applyProtection="1">
      <alignment horizontal="center" vertical="distributed"/>
      <protection locked="0"/>
    </xf>
    <xf numFmtId="43" fontId="16" fillId="0" borderId="39" xfId="16" applyFont="1" applyBorder="1" applyAlignment="1" applyProtection="1">
      <alignment horizontal="center" vertical="distributed"/>
      <protection locked="0"/>
    </xf>
    <xf numFmtId="43" fontId="16" fillId="0" borderId="40" xfId="16" applyFont="1" applyBorder="1" applyAlignment="1" applyProtection="1">
      <alignment horizontal="center" vertical="distributed"/>
      <protection locked="0"/>
    </xf>
    <xf numFmtId="43" fontId="16" fillId="0" borderId="41" xfId="16" applyFont="1" applyBorder="1" applyAlignment="1" applyProtection="1">
      <alignment horizontal="center" vertical="distributed"/>
      <protection locked="0"/>
    </xf>
    <xf numFmtId="49" fontId="16" fillId="7" borderId="37" xfId="0" applyNumberFormat="1" applyFont="1" applyFill="1" applyBorder="1" applyAlignment="1" applyProtection="1">
      <alignment horizontal="center" vertical="distributed"/>
      <protection locked="0"/>
    </xf>
    <xf numFmtId="49" fontId="16" fillId="7" borderId="38" xfId="0" applyNumberFormat="1" applyFont="1" applyFill="1" applyBorder="1" applyAlignment="1" applyProtection="1">
      <alignment horizontal="center" vertical="distributed"/>
      <protection locked="0"/>
    </xf>
    <xf numFmtId="49" fontId="16" fillId="7" borderId="41" xfId="0" applyNumberFormat="1" applyFont="1" applyFill="1" applyBorder="1" applyAlignment="1" applyProtection="1">
      <alignment horizontal="center" vertical="distributed"/>
      <protection locked="0"/>
    </xf>
    <xf numFmtId="0" fontId="17" fillId="0" borderId="37" xfId="0" applyFont="1" applyBorder="1" applyAlignment="1" applyProtection="1">
      <alignment horizontal="left" vertical="distributed"/>
      <protection locked="0"/>
    </xf>
    <xf numFmtId="0" fontId="17" fillId="0" borderId="38" xfId="0" applyFont="1" applyBorder="1" applyAlignment="1" applyProtection="1">
      <alignment horizontal="left" vertical="distributed"/>
      <protection locked="0"/>
    </xf>
    <xf numFmtId="0" fontId="17" fillId="0" borderId="41" xfId="0" applyFont="1" applyBorder="1" applyAlignment="1" applyProtection="1">
      <alignment horizontal="left" vertical="distributed"/>
      <protection locked="0"/>
    </xf>
    <xf numFmtId="43" fontId="16" fillId="0" borderId="42" xfId="16" applyFont="1" applyBorder="1" applyAlignment="1" applyProtection="1">
      <alignment horizontal="center" vertical="distributed"/>
      <protection locked="0"/>
    </xf>
    <xf numFmtId="43" fontId="16" fillId="0" borderId="43" xfId="16" applyFont="1" applyBorder="1" applyAlignment="1" applyProtection="1">
      <alignment horizontal="center" vertical="distributed"/>
      <protection locked="0"/>
    </xf>
    <xf numFmtId="43" fontId="16" fillId="0" borderId="44" xfId="16" applyFont="1" applyBorder="1" applyAlignment="1" applyProtection="1">
      <alignment horizontal="center" vertical="distributed"/>
      <protection locked="0"/>
    </xf>
    <xf numFmtId="43" fontId="16" fillId="6" borderId="36" xfId="16" applyFont="1" applyFill="1" applyBorder="1" applyAlignment="1" applyProtection="1">
      <alignment horizontal="center" vertical="distributed"/>
      <protection hidden="1"/>
    </xf>
    <xf numFmtId="43" fontId="16" fillId="6" borderId="43" xfId="16" applyFont="1" applyFill="1" applyBorder="1" applyAlignment="1" applyProtection="1">
      <alignment horizontal="center" vertical="distributed"/>
      <protection hidden="1"/>
    </xf>
    <xf numFmtId="43" fontId="16" fillId="6" borderId="45" xfId="16" applyFont="1" applyFill="1" applyBorder="1" applyAlignment="1" applyProtection="1">
      <alignment horizontal="center" vertical="distributed"/>
      <protection hidden="1"/>
    </xf>
    <xf numFmtId="43" fontId="16" fillId="6" borderId="40" xfId="16" applyFont="1" applyFill="1" applyBorder="1" applyAlignment="1" applyProtection="1">
      <alignment horizontal="center" vertical="distributed"/>
      <protection hidden="1"/>
    </xf>
    <xf numFmtId="43" fontId="16" fillId="6" borderId="38" xfId="16" applyFont="1" applyFill="1" applyBorder="1" applyAlignment="1" applyProtection="1">
      <alignment horizontal="center" vertical="distributed"/>
      <protection hidden="1"/>
    </xf>
    <xf numFmtId="43" fontId="16" fillId="6" borderId="46" xfId="16" applyFont="1" applyFill="1" applyBorder="1" applyAlignment="1" applyProtection="1">
      <alignment horizontal="center" vertical="distributed"/>
      <protection hidden="1"/>
    </xf>
    <xf numFmtId="49" fontId="16" fillId="7" borderId="42" xfId="0" applyNumberFormat="1" applyFont="1" applyFill="1" applyBorder="1" applyAlignment="1" applyProtection="1">
      <alignment horizontal="center" vertical="distributed"/>
      <protection locked="0"/>
    </xf>
    <xf numFmtId="49" fontId="16" fillId="7" borderId="43" xfId="0" applyNumberFormat="1" applyFont="1" applyFill="1" applyBorder="1" applyAlignment="1" applyProtection="1">
      <alignment horizontal="center" vertical="distributed"/>
      <protection locked="0"/>
    </xf>
    <xf numFmtId="49" fontId="16" fillId="7" borderId="47" xfId="0" applyNumberFormat="1" applyFont="1" applyFill="1" applyBorder="1" applyAlignment="1" applyProtection="1">
      <alignment horizontal="center" vertical="distributed"/>
      <protection locked="0"/>
    </xf>
    <xf numFmtId="0" fontId="17" fillId="0" borderId="42" xfId="0" applyFont="1" applyBorder="1" applyAlignment="1" applyProtection="1">
      <alignment horizontal="left" vertical="distributed"/>
      <protection locked="0"/>
    </xf>
    <xf numFmtId="0" fontId="17" fillId="0" borderId="43" xfId="0" applyFont="1" applyBorder="1" applyAlignment="1" applyProtection="1">
      <alignment horizontal="left" vertical="distributed"/>
      <protection locked="0"/>
    </xf>
    <xf numFmtId="0" fontId="17" fillId="0" borderId="47" xfId="0" applyFont="1" applyBorder="1" applyAlignment="1" applyProtection="1">
      <alignment horizontal="left" vertical="distributed"/>
      <protection locked="0"/>
    </xf>
    <xf numFmtId="43" fontId="16" fillId="0" borderId="47" xfId="16" applyFont="1" applyBorder="1" applyAlignment="1" applyProtection="1">
      <alignment horizontal="center" vertical="distributed"/>
      <protection locked="0"/>
    </xf>
    <xf numFmtId="43" fontId="16" fillId="0" borderId="48" xfId="16" applyFont="1" applyBorder="1" applyAlignment="1" applyProtection="1">
      <alignment horizontal="center" vertical="distributed"/>
      <protection locked="0"/>
    </xf>
    <xf numFmtId="43" fontId="16" fillId="0" borderId="49" xfId="16" applyFont="1" applyBorder="1" applyAlignment="1" applyProtection="1">
      <alignment horizontal="center" vertical="distributed"/>
      <protection locked="0"/>
    </xf>
    <xf numFmtId="43" fontId="16" fillId="0" borderId="50" xfId="16" applyFont="1" applyBorder="1" applyAlignment="1" applyProtection="1">
      <alignment horizontal="center" vertical="distributed"/>
      <protection locked="0"/>
    </xf>
    <xf numFmtId="43" fontId="16" fillId="6" borderId="51" xfId="16" applyFont="1" applyFill="1" applyBorder="1" applyAlignment="1" applyProtection="1">
      <alignment horizontal="center" vertical="distributed"/>
      <protection hidden="1"/>
    </xf>
    <xf numFmtId="43" fontId="16" fillId="6" borderId="49" xfId="16" applyFont="1" applyFill="1" applyBorder="1" applyAlignment="1" applyProtection="1">
      <alignment horizontal="center" vertical="distributed"/>
      <protection hidden="1"/>
    </xf>
    <xf numFmtId="43" fontId="16" fillId="6" borderId="52" xfId="16" applyFont="1" applyFill="1" applyBorder="1" applyAlignment="1" applyProtection="1">
      <alignment horizontal="center" vertical="distributed"/>
      <protection hidden="1"/>
    </xf>
    <xf numFmtId="49" fontId="16" fillId="7" borderId="48" xfId="0" applyNumberFormat="1" applyFont="1" applyFill="1" applyBorder="1" applyAlignment="1" applyProtection="1">
      <alignment horizontal="center" vertical="distributed"/>
      <protection locked="0"/>
    </xf>
    <xf numFmtId="49" fontId="16" fillId="7" borderId="49" xfId="0" applyNumberFormat="1" applyFont="1" applyFill="1" applyBorder="1" applyAlignment="1" applyProtection="1">
      <alignment horizontal="center" vertical="distributed"/>
      <protection locked="0"/>
    </xf>
    <xf numFmtId="49" fontId="16" fillId="7" borderId="53" xfId="0" applyNumberFormat="1" applyFont="1" applyFill="1" applyBorder="1" applyAlignment="1" applyProtection="1">
      <alignment horizontal="center" vertical="distributed"/>
      <protection locked="0"/>
    </xf>
    <xf numFmtId="0" fontId="17" fillId="0" borderId="48" xfId="0" applyFont="1" applyBorder="1" applyAlignment="1" applyProtection="1">
      <alignment horizontal="left" vertical="distributed"/>
      <protection locked="0"/>
    </xf>
    <xf numFmtId="0" fontId="17" fillId="0" borderId="49" xfId="0" applyFont="1" applyBorder="1" applyAlignment="1" applyProtection="1">
      <alignment horizontal="left" vertical="distributed"/>
      <protection locked="0"/>
    </xf>
    <xf numFmtId="0" fontId="17" fillId="0" borderId="53" xfId="0" applyFont="1" applyBorder="1" applyAlignment="1" applyProtection="1">
      <alignment horizontal="left" vertical="distributed"/>
      <protection locked="0"/>
    </xf>
    <xf numFmtId="43" fontId="16" fillId="0" borderId="51" xfId="16" applyFont="1" applyBorder="1" applyAlignment="1" applyProtection="1">
      <alignment horizontal="center" vertical="distributed"/>
      <protection locked="0"/>
    </xf>
    <xf numFmtId="43" fontId="16" fillId="0" borderId="53" xfId="16" applyFont="1" applyBorder="1" applyAlignment="1" applyProtection="1">
      <alignment horizontal="center" vertical="distributed"/>
      <protection locked="0"/>
    </xf>
    <xf numFmtId="49" fontId="16" fillId="7" borderId="38" xfId="0" applyNumberFormat="1" applyFont="1" applyFill="1" applyBorder="1" applyAlignment="1" applyProtection="1" quotePrefix="1">
      <alignment horizontal="center" vertical="distributed"/>
      <protection locked="0"/>
    </xf>
    <xf numFmtId="49" fontId="16" fillId="7" borderId="41" xfId="0" applyNumberFormat="1" applyFont="1" applyFill="1" applyBorder="1" applyAlignment="1" applyProtection="1" quotePrefix="1">
      <alignment horizontal="center" vertical="distributed"/>
      <protection locked="0"/>
    </xf>
    <xf numFmtId="49" fontId="16" fillId="7" borderId="54" xfId="0" applyNumberFormat="1" applyFont="1" applyFill="1" applyBorder="1" applyAlignment="1" applyProtection="1">
      <alignment horizontal="center" vertical="distributed"/>
      <protection locked="0"/>
    </xf>
    <xf numFmtId="49" fontId="16" fillId="7" borderId="55" xfId="0" applyNumberFormat="1" applyFont="1" applyFill="1" applyBorder="1" applyAlignment="1" applyProtection="1">
      <alignment horizontal="center" vertical="distributed"/>
      <protection locked="0"/>
    </xf>
    <xf numFmtId="49" fontId="16" fillId="7" borderId="56" xfId="0" applyNumberFormat="1" applyFont="1" applyFill="1" applyBorder="1" applyAlignment="1" applyProtection="1">
      <alignment horizontal="center" vertical="distributed"/>
      <protection locked="0"/>
    </xf>
    <xf numFmtId="0" fontId="17" fillId="0" borderId="54" xfId="0" applyFont="1" applyBorder="1" applyAlignment="1" applyProtection="1">
      <alignment horizontal="left" vertical="distributed"/>
      <protection locked="0"/>
    </xf>
    <xf numFmtId="0" fontId="17" fillId="0" borderId="55" xfId="0" applyFont="1" applyBorder="1" applyAlignment="1" applyProtection="1">
      <alignment horizontal="left" vertical="distributed"/>
      <protection locked="0"/>
    </xf>
    <xf numFmtId="0" fontId="17" fillId="0" borderId="56" xfId="0" applyFont="1" applyBorder="1" applyAlignment="1" applyProtection="1">
      <alignment horizontal="left" vertical="distributed"/>
      <protection locked="0"/>
    </xf>
    <xf numFmtId="0" fontId="16" fillId="5" borderId="57" xfId="0" applyFont="1" applyFill="1" applyBorder="1" applyAlignment="1" applyProtection="1">
      <alignment horizontal="center" vertical="center" wrapText="1"/>
      <protection/>
    </xf>
    <xf numFmtId="0" fontId="16" fillId="5" borderId="29" xfId="0" applyFont="1" applyFill="1" applyBorder="1" applyAlignment="1" applyProtection="1">
      <alignment horizontal="center" vertical="center" wrapText="1"/>
      <protection/>
    </xf>
    <xf numFmtId="0" fontId="16" fillId="5" borderId="58" xfId="0" applyFont="1" applyFill="1" applyBorder="1" applyAlignment="1" applyProtection="1">
      <alignment horizontal="center" vertical="center" wrapText="1"/>
      <protection/>
    </xf>
    <xf numFmtId="0" fontId="16" fillId="5" borderId="57" xfId="0" applyFont="1" applyFill="1" applyBorder="1" applyAlignment="1" applyProtection="1">
      <alignment horizontal="center" vertical="center"/>
      <protection/>
    </xf>
    <xf numFmtId="0" fontId="16" fillId="5" borderId="29" xfId="0" applyFont="1" applyFill="1" applyBorder="1" applyAlignment="1" applyProtection="1">
      <alignment horizontal="center" vertical="center"/>
      <protection/>
    </xf>
    <xf numFmtId="0" fontId="16" fillId="5" borderId="58" xfId="0" applyFont="1" applyFill="1" applyBorder="1" applyAlignment="1" applyProtection="1">
      <alignment horizontal="center" vertical="center"/>
      <protection/>
    </xf>
    <xf numFmtId="0" fontId="16" fillId="5" borderId="59" xfId="0" applyFont="1" applyFill="1" applyBorder="1" applyAlignment="1" applyProtection="1">
      <alignment horizontal="center" vertical="center"/>
      <protection/>
    </xf>
    <xf numFmtId="43" fontId="16" fillId="0" borderId="54" xfId="16" applyFont="1" applyBorder="1" applyAlignment="1" applyProtection="1">
      <alignment horizontal="center" vertical="distributed"/>
      <protection locked="0"/>
    </xf>
    <xf numFmtId="43" fontId="16" fillId="0" borderId="55" xfId="16" applyFont="1" applyBorder="1" applyAlignment="1" applyProtection="1">
      <alignment horizontal="center" vertical="distributed"/>
      <protection locked="0"/>
    </xf>
    <xf numFmtId="43" fontId="16" fillId="0" borderId="60" xfId="16" applyFont="1" applyBorder="1" applyAlignment="1" applyProtection="1">
      <alignment horizontal="center" vertical="distributed"/>
      <protection locked="0"/>
    </xf>
    <xf numFmtId="43" fontId="16" fillId="0" borderId="61" xfId="16" applyFont="1" applyBorder="1" applyAlignment="1" applyProtection="1">
      <alignment horizontal="center" vertical="distributed"/>
      <protection locked="0"/>
    </xf>
    <xf numFmtId="43" fontId="16" fillId="0" borderId="56" xfId="16" applyFont="1" applyBorder="1" applyAlignment="1" applyProtection="1">
      <alignment horizontal="center" vertical="distributed"/>
      <protection locked="0"/>
    </xf>
    <xf numFmtId="43" fontId="16" fillId="6" borderId="61" xfId="16" applyFont="1" applyFill="1" applyBorder="1" applyAlignment="1" applyProtection="1">
      <alignment horizontal="center" vertical="distributed"/>
      <protection hidden="1"/>
    </xf>
    <xf numFmtId="43" fontId="16" fillId="6" borderId="55" xfId="16" applyFont="1" applyFill="1" applyBorder="1" applyAlignment="1" applyProtection="1">
      <alignment horizontal="center" vertical="distributed"/>
      <protection hidden="1"/>
    </xf>
    <xf numFmtId="43" fontId="16" fillId="6" borderId="62" xfId="16" applyFont="1" applyFill="1" applyBorder="1" applyAlignment="1" applyProtection="1">
      <alignment horizontal="center" vertical="distributed"/>
      <protection hidden="1"/>
    </xf>
    <xf numFmtId="49" fontId="16" fillId="7" borderId="63" xfId="0" applyNumberFormat="1" applyFont="1" applyFill="1" applyBorder="1" applyAlignment="1" applyProtection="1">
      <alignment horizontal="center" vertical="distributed"/>
      <protection locked="0"/>
    </xf>
    <xf numFmtId="49" fontId="16" fillId="7" borderId="64" xfId="0" applyNumberFormat="1" applyFont="1" applyFill="1" applyBorder="1" applyAlignment="1" applyProtection="1">
      <alignment horizontal="center" vertical="distributed"/>
      <protection locked="0"/>
    </xf>
    <xf numFmtId="49" fontId="16" fillId="7" borderId="65" xfId="0" applyNumberFormat="1" applyFont="1" applyFill="1" applyBorder="1" applyAlignment="1" applyProtection="1">
      <alignment horizontal="center" vertical="distributed"/>
      <protection locked="0"/>
    </xf>
    <xf numFmtId="0" fontId="17" fillId="0" borderId="63" xfId="0" applyFont="1" applyBorder="1" applyAlignment="1" applyProtection="1">
      <alignment horizontal="left" vertical="distributed"/>
      <protection locked="0"/>
    </xf>
    <xf numFmtId="0" fontId="17" fillId="0" borderId="64" xfId="0" applyFont="1" applyBorder="1" applyAlignment="1" applyProtection="1">
      <alignment horizontal="left" vertical="distributed"/>
      <protection locked="0"/>
    </xf>
    <xf numFmtId="0" fontId="17" fillId="0" borderId="65" xfId="0" applyFont="1" applyBorder="1" applyAlignment="1" applyProtection="1">
      <alignment horizontal="left" vertical="distributed"/>
      <protection locked="0"/>
    </xf>
    <xf numFmtId="43" fontId="16" fillId="0" borderId="63" xfId="16" applyFont="1" applyBorder="1" applyAlignment="1" applyProtection="1">
      <alignment horizontal="center" vertical="distributed"/>
      <protection locked="0"/>
    </xf>
    <xf numFmtId="43" fontId="16" fillId="0" borderId="64" xfId="16" applyFont="1" applyBorder="1" applyAlignment="1" applyProtection="1">
      <alignment horizontal="center" vertical="distributed"/>
      <protection locked="0"/>
    </xf>
    <xf numFmtId="43" fontId="16" fillId="0" borderId="66" xfId="16" applyFont="1" applyBorder="1" applyAlignment="1" applyProtection="1">
      <alignment horizontal="center" vertical="distributed"/>
      <protection locked="0"/>
    </xf>
    <xf numFmtId="43" fontId="16" fillId="0" borderId="67" xfId="16" applyFont="1" applyBorder="1" applyAlignment="1" applyProtection="1">
      <alignment horizontal="center" vertical="distributed"/>
      <protection locked="0"/>
    </xf>
    <xf numFmtId="43" fontId="16" fillId="0" borderId="65" xfId="16" applyFont="1" applyBorder="1" applyAlignment="1" applyProtection="1">
      <alignment horizontal="center" vertical="distributed"/>
      <protection locked="0"/>
    </xf>
    <xf numFmtId="43" fontId="16" fillId="6" borderId="67" xfId="16" applyFont="1" applyFill="1" applyBorder="1" applyAlignment="1" applyProtection="1">
      <alignment horizontal="center" vertical="distributed"/>
      <protection hidden="1"/>
    </xf>
    <xf numFmtId="43" fontId="16" fillId="6" borderId="64" xfId="16" applyFont="1" applyFill="1" applyBorder="1" applyAlignment="1" applyProtection="1">
      <alignment horizontal="center" vertical="distributed"/>
      <protection hidden="1"/>
    </xf>
    <xf numFmtId="43" fontId="16" fillId="6" borderId="68" xfId="16" applyFont="1" applyFill="1" applyBorder="1" applyAlignment="1" applyProtection="1">
      <alignment horizontal="center" vertical="distributed"/>
      <protection hidden="1"/>
    </xf>
    <xf numFmtId="0" fontId="16" fillId="7" borderId="69" xfId="0" applyFont="1" applyFill="1" applyBorder="1" applyAlignment="1" applyProtection="1">
      <alignment horizontal="center" vertical="center"/>
      <protection/>
    </xf>
    <xf numFmtId="0" fontId="16" fillId="7" borderId="70" xfId="0" applyFont="1" applyFill="1" applyBorder="1" applyAlignment="1" applyProtection="1">
      <alignment horizontal="center" vertical="center"/>
      <protection/>
    </xf>
    <xf numFmtId="0" fontId="16" fillId="7" borderId="71" xfId="0" applyFont="1" applyFill="1" applyBorder="1" applyAlignment="1" applyProtection="1">
      <alignment horizontal="center" vertical="center"/>
      <protection/>
    </xf>
    <xf numFmtId="0" fontId="16" fillId="7" borderId="72" xfId="0" applyFont="1" applyFill="1" applyBorder="1" applyAlignment="1" applyProtection="1">
      <alignment horizontal="center" vertical="center"/>
      <protection/>
    </xf>
    <xf numFmtId="0" fontId="16" fillId="7" borderId="73" xfId="0" applyFont="1" applyFill="1" applyBorder="1" applyAlignment="1" applyProtection="1">
      <alignment horizontal="center" vertical="center"/>
      <protection/>
    </xf>
    <xf numFmtId="0" fontId="16" fillId="7" borderId="74" xfId="0" applyFont="1" applyFill="1" applyBorder="1" applyAlignment="1" applyProtection="1">
      <alignment horizontal="left" vertical="center" indent="1"/>
      <protection/>
    </xf>
    <xf numFmtId="0" fontId="16" fillId="7" borderId="29" xfId="0" applyFont="1" applyFill="1" applyBorder="1" applyAlignment="1" applyProtection="1">
      <alignment horizontal="left" vertical="center" indent="1"/>
      <protection/>
    </xf>
    <xf numFmtId="0" fontId="16" fillId="7" borderId="59" xfId="0" applyFont="1" applyFill="1" applyBorder="1" applyAlignment="1" applyProtection="1">
      <alignment horizontal="left" vertical="center" indent="1"/>
      <protection/>
    </xf>
    <xf numFmtId="0" fontId="19" fillId="7" borderId="75" xfId="0" applyFont="1" applyFill="1" applyBorder="1" applyAlignment="1" applyProtection="1">
      <alignment horizontal="left" vertical="center" indent="1"/>
      <protection/>
    </xf>
    <xf numFmtId="0" fontId="19" fillId="7" borderId="0" xfId="0" applyFont="1" applyFill="1" applyBorder="1" applyAlignment="1" applyProtection="1">
      <alignment horizontal="left" vertical="center" indent="1"/>
      <protection/>
    </xf>
    <xf numFmtId="0" fontId="16" fillId="7" borderId="76" xfId="0" applyFont="1" applyFill="1" applyBorder="1" applyAlignment="1" applyProtection="1">
      <alignment horizontal="center" vertical="center"/>
      <protection/>
    </xf>
    <xf numFmtId="0" fontId="16" fillId="7" borderId="77" xfId="0" applyFont="1" applyFill="1" applyBorder="1" applyAlignment="1" applyProtection="1">
      <alignment horizontal="center" vertical="center"/>
      <protection/>
    </xf>
    <xf numFmtId="0" fontId="16" fillId="5" borderId="78" xfId="0" applyFont="1" applyFill="1" applyBorder="1" applyAlignment="1" applyProtection="1">
      <alignment horizontal="center" vertical="center"/>
      <protection/>
    </xf>
    <xf numFmtId="0" fontId="16" fillId="5" borderId="79" xfId="0" applyFont="1" applyFill="1" applyBorder="1" applyAlignment="1" applyProtection="1">
      <alignment horizontal="center" vertical="center"/>
      <protection/>
    </xf>
    <xf numFmtId="0" fontId="16" fillId="5" borderId="80" xfId="0" applyFont="1" applyFill="1" applyBorder="1" applyAlignment="1" applyProtection="1">
      <alignment horizontal="center" vertical="center"/>
      <protection/>
    </xf>
    <xf numFmtId="0" fontId="16" fillId="5" borderId="78" xfId="0" applyFont="1" applyFill="1" applyBorder="1" applyAlignment="1" applyProtection="1">
      <alignment horizontal="center" vertical="center" wrapText="1"/>
      <protection/>
    </xf>
    <xf numFmtId="0" fontId="16" fillId="5" borderId="79" xfId="0" applyFont="1" applyFill="1" applyBorder="1" applyAlignment="1" applyProtection="1">
      <alignment horizontal="center" vertical="center" wrapText="1"/>
      <protection/>
    </xf>
    <xf numFmtId="0" fontId="16" fillId="5" borderId="81" xfId="0" applyFont="1" applyFill="1" applyBorder="1" applyAlignment="1" applyProtection="1">
      <alignment horizontal="center" vertical="center"/>
      <protection/>
    </xf>
    <xf numFmtId="0" fontId="16" fillId="5" borderId="80" xfId="0" applyFont="1" applyFill="1" applyBorder="1" applyAlignment="1" applyProtection="1">
      <alignment horizontal="center" vertical="center" wrapText="1"/>
      <protection/>
    </xf>
    <xf numFmtId="0" fontId="27" fillId="4" borderId="0" xfId="0" applyFont="1" applyFill="1" applyBorder="1" applyAlignment="1" applyProtection="1">
      <alignment horizontal="left" vertical="center"/>
      <protection/>
    </xf>
    <xf numFmtId="0" fontId="20" fillId="0" borderId="82" xfId="0" applyNumberFormat="1" applyFont="1" applyFill="1" applyBorder="1" applyAlignment="1" applyProtection="1">
      <alignment horizontal="left" vertical="distributed"/>
      <protection/>
    </xf>
    <xf numFmtId="0" fontId="28" fillId="0" borderId="82" xfId="0" applyNumberFormat="1" applyFont="1" applyFill="1" applyBorder="1" applyAlignment="1" applyProtection="1">
      <alignment horizontal="right" vertical="center"/>
      <protection/>
    </xf>
    <xf numFmtId="49" fontId="15" fillId="7" borderId="83" xfId="0" applyNumberFormat="1" applyFont="1" applyFill="1" applyBorder="1" applyAlignment="1" applyProtection="1">
      <alignment horizontal="left" vertical="center"/>
      <protection locked="0"/>
    </xf>
    <xf numFmtId="49" fontId="15" fillId="7" borderId="84" xfId="0" applyNumberFormat="1" applyFont="1" applyFill="1" applyBorder="1" applyAlignment="1" applyProtection="1">
      <alignment horizontal="left" vertical="center"/>
      <protection locked="0"/>
    </xf>
    <xf numFmtId="49" fontId="15" fillId="7" borderId="85" xfId="0" applyNumberFormat="1" applyFont="1" applyFill="1" applyBorder="1" applyAlignment="1" applyProtection="1">
      <alignment horizontal="left" vertical="center"/>
      <protection locked="0"/>
    </xf>
    <xf numFmtId="49" fontId="15" fillId="7" borderId="86" xfId="0" applyNumberFormat="1" applyFont="1" applyFill="1" applyBorder="1" applyAlignment="1" applyProtection="1">
      <alignment horizontal="left" vertical="center" indent="1"/>
      <protection locked="0"/>
    </xf>
    <xf numFmtId="49" fontId="15" fillId="7" borderId="87" xfId="0" applyNumberFormat="1" applyFont="1" applyFill="1" applyBorder="1" applyAlignment="1" applyProtection="1">
      <alignment horizontal="left" vertical="center" indent="1"/>
      <protection locked="0"/>
    </xf>
    <xf numFmtId="49" fontId="15" fillId="7" borderId="88" xfId="0" applyNumberFormat="1" applyFont="1" applyFill="1" applyBorder="1" applyAlignment="1" applyProtection="1">
      <alignment horizontal="left" vertical="center" indent="1"/>
      <protection locked="0"/>
    </xf>
    <xf numFmtId="0" fontId="14" fillId="4" borderId="89" xfId="0" applyNumberFormat="1" applyFont="1" applyFill="1" applyBorder="1" applyAlignment="1" applyProtection="1">
      <alignment horizontal="left" vertical="center"/>
      <protection locked="0"/>
    </xf>
    <xf numFmtId="49" fontId="15" fillId="7" borderId="24" xfId="0" applyNumberFormat="1" applyFont="1" applyFill="1" applyBorder="1" applyAlignment="1" applyProtection="1">
      <alignment horizontal="left" vertical="center"/>
      <protection locked="0"/>
    </xf>
    <xf numFmtId="49" fontId="15" fillId="7" borderId="25" xfId="0" applyNumberFormat="1" applyFont="1" applyFill="1" applyBorder="1" applyAlignment="1" applyProtection="1">
      <alignment horizontal="left" vertical="center"/>
      <protection locked="0"/>
    </xf>
    <xf numFmtId="49" fontId="15" fillId="7" borderId="24" xfId="0" applyNumberFormat="1" applyFont="1" applyFill="1" applyBorder="1" applyAlignment="1" applyProtection="1">
      <alignment horizontal="left" vertical="center" indent="1"/>
      <protection locked="0"/>
    </xf>
    <xf numFmtId="49" fontId="15" fillId="7" borderId="89" xfId="0" applyNumberFormat="1" applyFont="1" applyFill="1" applyBorder="1" applyAlignment="1" applyProtection="1">
      <alignment horizontal="left" vertical="center" indent="1"/>
      <protection locked="0"/>
    </xf>
    <xf numFmtId="49" fontId="15" fillId="7" borderId="25" xfId="0" applyNumberFormat="1" applyFont="1" applyFill="1" applyBorder="1" applyAlignment="1" applyProtection="1">
      <alignment horizontal="left" vertical="center" indent="1"/>
      <protection locked="0"/>
    </xf>
    <xf numFmtId="49" fontId="5" fillId="7" borderId="24" xfId="0" applyNumberFormat="1" applyFont="1" applyFill="1" applyBorder="1" applyAlignment="1" applyProtection="1">
      <alignment horizontal="center" vertical="center"/>
      <protection locked="0"/>
    </xf>
    <xf numFmtId="49" fontId="5" fillId="7" borderId="89" xfId="0" applyNumberFormat="1" applyFont="1" applyFill="1" applyBorder="1" applyAlignment="1" applyProtection="1">
      <alignment horizontal="center" vertical="center"/>
      <protection locked="0"/>
    </xf>
    <xf numFmtId="49" fontId="5" fillId="7" borderId="25" xfId="0" applyNumberFormat="1" applyFont="1" applyFill="1" applyBorder="1" applyAlignment="1" applyProtection="1">
      <alignment horizontal="center" vertical="center"/>
      <protection locked="0"/>
    </xf>
    <xf numFmtId="204" fontId="15" fillId="7" borderId="83" xfId="0" applyNumberFormat="1" applyFont="1" applyFill="1" applyBorder="1" applyAlignment="1" applyProtection="1">
      <alignment horizontal="center" vertical="center"/>
      <protection locked="0"/>
    </xf>
    <xf numFmtId="204" fontId="15" fillId="7" borderId="84" xfId="0" applyNumberFormat="1" applyFont="1" applyFill="1" applyBorder="1" applyAlignment="1" applyProtection="1">
      <alignment horizontal="center" vertical="center"/>
      <protection locked="0"/>
    </xf>
    <xf numFmtId="204" fontId="15" fillId="7" borderId="85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 indent="2"/>
      <protection/>
    </xf>
    <xf numFmtId="49" fontId="15" fillId="7" borderId="89" xfId="0" applyNumberFormat="1" applyFont="1" applyFill="1" applyBorder="1" applyAlignment="1" applyProtection="1">
      <alignment horizontal="left" vertical="center"/>
      <protection locked="0"/>
    </xf>
    <xf numFmtId="49" fontId="15" fillId="7" borderId="21" xfId="0" applyNumberFormat="1" applyFont="1" applyFill="1" applyBorder="1" applyAlignment="1" applyProtection="1">
      <alignment horizontal="left" vertical="center"/>
      <protection locked="0"/>
    </xf>
    <xf numFmtId="49" fontId="15" fillId="7" borderId="23" xfId="0" applyNumberFormat="1" applyFont="1" applyFill="1" applyBorder="1" applyAlignment="1" applyProtection="1">
      <alignment horizontal="left" vertical="center"/>
      <protection locked="0"/>
    </xf>
    <xf numFmtId="49" fontId="15" fillId="7" borderId="90" xfId="0" applyNumberFormat="1" applyFont="1" applyFill="1" applyBorder="1" applyAlignment="1" applyProtection="1">
      <alignment horizontal="left" vertical="center"/>
      <protection locked="0"/>
    </xf>
    <xf numFmtId="0" fontId="27" fillId="4" borderId="91" xfId="0" applyFont="1" applyFill="1" applyBorder="1" applyAlignment="1" applyProtection="1">
      <alignment horizontal="left" vertical="center"/>
      <protection/>
    </xf>
    <xf numFmtId="49" fontId="15" fillId="7" borderId="92" xfId="0" applyNumberFormat="1" applyFont="1" applyFill="1" applyBorder="1" applyAlignment="1" applyProtection="1">
      <alignment horizontal="left" vertical="center"/>
      <protection locked="0"/>
    </xf>
    <xf numFmtId="49" fontId="14" fillId="7" borderId="93" xfId="0" applyNumberFormat="1" applyFont="1" applyFill="1" applyBorder="1" applyAlignment="1" applyProtection="1">
      <alignment horizontal="left" vertical="center" indent="1"/>
      <protection locked="0"/>
    </xf>
    <xf numFmtId="49" fontId="14" fillId="7" borderId="94" xfId="0" applyNumberFormat="1" applyFont="1" applyFill="1" applyBorder="1" applyAlignment="1" applyProtection="1">
      <alignment horizontal="left" vertical="center" indent="1"/>
      <protection locked="0"/>
    </xf>
    <xf numFmtId="49" fontId="14" fillId="7" borderId="95" xfId="0" applyNumberFormat="1" applyFont="1" applyFill="1" applyBorder="1" applyAlignment="1" applyProtection="1">
      <alignment horizontal="left" vertical="center" indent="1"/>
      <protection locked="0"/>
    </xf>
    <xf numFmtId="204" fontId="15" fillId="7" borderId="24" xfId="0" applyNumberFormat="1" applyFont="1" applyFill="1" applyBorder="1" applyAlignment="1" applyProtection="1">
      <alignment horizontal="left" vertical="center" indent="2"/>
      <protection locked="0"/>
    </xf>
    <xf numFmtId="204" fontId="15" fillId="7" borderId="89" xfId="0" applyNumberFormat="1" applyFont="1" applyFill="1" applyBorder="1" applyAlignment="1" applyProtection="1">
      <alignment horizontal="left" vertical="center" indent="2"/>
      <protection locked="0"/>
    </xf>
    <xf numFmtId="204" fontId="15" fillId="7" borderId="25" xfId="0" applyNumberFormat="1" applyFont="1" applyFill="1" applyBorder="1" applyAlignment="1" applyProtection="1">
      <alignment horizontal="left" vertical="center" indent="2"/>
      <protection locked="0"/>
    </xf>
    <xf numFmtId="43" fontId="16" fillId="6" borderId="96" xfId="16" applyFont="1" applyFill="1" applyBorder="1" applyAlignment="1" applyProtection="1">
      <alignment horizontal="center" vertical="distributed"/>
      <protection hidden="1"/>
    </xf>
    <xf numFmtId="43" fontId="16" fillId="6" borderId="97" xfId="16" applyFont="1" applyFill="1" applyBorder="1" applyAlignment="1" applyProtection="1">
      <alignment horizontal="center" vertical="distributed"/>
      <protection hidden="1"/>
    </xf>
    <xf numFmtId="43" fontId="16" fillId="6" borderId="98" xfId="16" applyFont="1" applyFill="1" applyBorder="1" applyAlignment="1" applyProtection="1">
      <alignment horizontal="center" vertical="distributed"/>
      <protection hidden="1"/>
    </xf>
    <xf numFmtId="43" fontId="16" fillId="6" borderId="99" xfId="16" applyFont="1" applyFill="1" applyBorder="1" applyAlignment="1" applyProtection="1">
      <alignment horizontal="center" vertical="center"/>
      <protection hidden="1"/>
    </xf>
    <xf numFmtId="43" fontId="16" fillId="6" borderId="33" xfId="16" applyFont="1" applyFill="1" applyBorder="1" applyAlignment="1" applyProtection="1">
      <alignment horizontal="center" vertical="center"/>
      <protection hidden="1"/>
    </xf>
    <xf numFmtId="43" fontId="16" fillId="6" borderId="100" xfId="16" applyFont="1" applyFill="1" applyBorder="1" applyAlignment="1" applyProtection="1">
      <alignment horizontal="center" vertical="center"/>
      <protection hidden="1"/>
    </xf>
    <xf numFmtId="43" fontId="16" fillId="6" borderId="57" xfId="16" applyFont="1" applyFill="1" applyBorder="1" applyAlignment="1" applyProtection="1">
      <alignment horizontal="center" vertical="center"/>
      <protection hidden="1"/>
    </xf>
    <xf numFmtId="43" fontId="16" fillId="6" borderId="29" xfId="16" applyFont="1" applyFill="1" applyBorder="1" applyAlignment="1" applyProtection="1">
      <alignment horizontal="center" vertical="center"/>
      <protection hidden="1"/>
    </xf>
    <xf numFmtId="43" fontId="16" fillId="6" borderId="59" xfId="16" applyFont="1" applyFill="1" applyBorder="1" applyAlignment="1" applyProtection="1">
      <alignment horizontal="center" vertical="center"/>
      <protection hidden="1"/>
    </xf>
    <xf numFmtId="0" fontId="16" fillId="7" borderId="0" xfId="0" applyFont="1" applyFill="1" applyBorder="1" applyAlignment="1" applyProtection="1">
      <alignment horizontal="left" vertical="center"/>
      <protection locked="0"/>
    </xf>
    <xf numFmtId="0" fontId="16" fillId="7" borderId="10" xfId="0" applyFont="1" applyFill="1" applyBorder="1" applyAlignment="1" applyProtection="1">
      <alignment horizontal="left" vertical="center"/>
      <protection locked="0"/>
    </xf>
    <xf numFmtId="9" fontId="16" fillId="7" borderId="33" xfId="22" applyFont="1" applyFill="1" applyBorder="1" applyAlignment="1" applyProtection="1">
      <alignment horizontal="center" vertical="center"/>
      <protection locked="0"/>
    </xf>
    <xf numFmtId="9" fontId="16" fillId="7" borderId="101" xfId="22" applyFont="1" applyFill="1" applyBorder="1" applyAlignment="1" applyProtection="1">
      <alignment horizontal="center" vertical="center"/>
      <protection locked="0"/>
    </xf>
    <xf numFmtId="0" fontId="20" fillId="0" borderId="102" xfId="0" applyNumberFormat="1" applyFont="1" applyFill="1" applyBorder="1" applyAlignment="1" applyProtection="1">
      <alignment horizontal="center" vertical="distributed"/>
      <protection/>
    </xf>
    <xf numFmtId="0" fontId="20" fillId="0" borderId="103" xfId="0" applyNumberFormat="1" applyFont="1" applyFill="1" applyBorder="1" applyAlignment="1" applyProtection="1">
      <alignment horizontal="center" vertical="distributed"/>
      <protection/>
    </xf>
    <xf numFmtId="0" fontId="20" fillId="0" borderId="104" xfId="0" applyNumberFormat="1" applyFont="1" applyFill="1" applyBorder="1" applyAlignment="1" applyProtection="1">
      <alignment horizontal="center" vertical="distributed"/>
      <protection/>
    </xf>
    <xf numFmtId="0" fontId="7" fillId="5" borderId="14" xfId="0" applyNumberFormat="1" applyFont="1" applyFill="1" applyBorder="1" applyAlignment="1" applyProtection="1">
      <alignment horizontal="center"/>
      <protection/>
    </xf>
    <xf numFmtId="0" fontId="7" fillId="5" borderId="0" xfId="0" applyNumberFormat="1" applyFont="1" applyFill="1" applyBorder="1" applyAlignment="1" applyProtection="1">
      <alignment horizontal="center"/>
      <protection/>
    </xf>
    <xf numFmtId="0" fontId="7" fillId="5" borderId="1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7" borderId="105" xfId="0" applyFont="1" applyFill="1" applyBorder="1" applyAlignment="1" applyProtection="1">
      <alignment horizontal="center" vertical="center"/>
      <protection/>
    </xf>
    <xf numFmtId="0" fontId="16" fillId="7" borderId="106" xfId="0" applyFont="1" applyFill="1" applyBorder="1" applyAlignment="1" applyProtection="1">
      <alignment horizontal="center" vertical="center"/>
      <protection/>
    </xf>
    <xf numFmtId="0" fontId="16" fillId="7" borderId="107" xfId="0" applyFont="1" applyFill="1" applyBorder="1" applyAlignment="1" applyProtection="1">
      <alignment horizontal="center" vertical="center"/>
      <protection/>
    </xf>
    <xf numFmtId="0" fontId="16" fillId="0" borderId="108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6" fillId="6" borderId="109" xfId="0" applyFont="1" applyFill="1" applyBorder="1" applyAlignment="1" applyProtection="1">
      <alignment horizontal="center" vertical="center"/>
      <protection hidden="1" locked="0"/>
    </xf>
    <xf numFmtId="0" fontId="16" fillId="6" borderId="110" xfId="0" applyFont="1" applyFill="1" applyBorder="1" applyAlignment="1" applyProtection="1">
      <alignment horizontal="center" vertical="center"/>
      <protection hidden="1" locked="0"/>
    </xf>
    <xf numFmtId="9" fontId="16" fillId="7" borderId="30" xfId="22" applyFont="1" applyFill="1" applyBorder="1" applyAlignment="1" applyProtection="1">
      <alignment horizontal="center" vertical="center"/>
      <protection locked="0"/>
    </xf>
    <xf numFmtId="9" fontId="16" fillId="7" borderId="111" xfId="22" applyFont="1" applyFill="1" applyBorder="1" applyAlignment="1" applyProtection="1">
      <alignment horizontal="center" vertical="center"/>
      <protection locked="0"/>
    </xf>
    <xf numFmtId="43" fontId="16" fillId="0" borderId="112" xfId="16" applyFont="1" applyFill="1" applyBorder="1" applyAlignment="1" applyProtection="1">
      <alignment horizontal="center" vertical="center"/>
      <protection hidden="1" locked="0"/>
    </xf>
    <xf numFmtId="43" fontId="16" fillId="0" borderId="30" xfId="16" applyFont="1" applyFill="1" applyBorder="1" applyAlignment="1" applyProtection="1">
      <alignment horizontal="center" vertical="center"/>
      <protection hidden="1" locked="0"/>
    </xf>
    <xf numFmtId="43" fontId="16" fillId="0" borderId="113" xfId="16" applyFont="1" applyFill="1" applyBorder="1" applyAlignment="1" applyProtection="1">
      <alignment horizontal="center" vertical="center"/>
      <protection hidden="1" locked="0"/>
    </xf>
    <xf numFmtId="0" fontId="18" fillId="7" borderId="74" xfId="0" applyFont="1" applyFill="1" applyBorder="1" applyAlignment="1" applyProtection="1">
      <alignment horizontal="center" vertical="center"/>
      <protection/>
    </xf>
    <xf numFmtId="0" fontId="18" fillId="7" borderId="29" xfId="0" applyFont="1" applyFill="1" applyBorder="1" applyAlignment="1" applyProtection="1">
      <alignment horizontal="center" vertical="center"/>
      <protection/>
    </xf>
    <xf numFmtId="41" fontId="16" fillId="6" borderId="33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Normal_ฟอร์มฏีกาในงบ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60"/>
  <sheetViews>
    <sheetView tabSelected="1" zoomScale="80" zoomScaleNormal="80" workbookViewId="0" topLeftCell="A8">
      <selection activeCell="X22" sqref="X22:AA22"/>
    </sheetView>
  </sheetViews>
  <sheetFormatPr defaultColWidth="9.140625" defaultRowHeight="21.75" zeroHeight="1"/>
  <cols>
    <col min="1" max="1" width="0.5625" style="84" customWidth="1"/>
    <col min="2" max="2" width="4.8515625" style="84" customWidth="1"/>
    <col min="3" max="3" width="5.140625" style="84" customWidth="1"/>
    <col min="4" max="4" width="3.7109375" style="84" customWidth="1"/>
    <col min="5" max="5" width="5.57421875" style="84" customWidth="1"/>
    <col min="6" max="6" width="8.00390625" style="84" customWidth="1"/>
    <col min="7" max="7" width="3.421875" style="84" customWidth="1"/>
    <col min="8" max="8" width="2.28125" style="84" customWidth="1"/>
    <col min="9" max="9" width="4.00390625" style="84" customWidth="1"/>
    <col min="10" max="10" width="5.57421875" style="84" customWidth="1"/>
    <col min="11" max="11" width="7.57421875" style="84" customWidth="1"/>
    <col min="12" max="12" width="5.7109375" style="84" customWidth="1"/>
    <col min="13" max="13" width="8.140625" style="84" customWidth="1"/>
    <col min="14" max="14" width="0.13671875" style="84" customWidth="1"/>
    <col min="15" max="15" width="6.7109375" style="84" customWidth="1"/>
    <col min="16" max="16" width="5.7109375" style="84" customWidth="1"/>
    <col min="17" max="17" width="3.421875" style="84" customWidth="1"/>
    <col min="18" max="18" width="8.57421875" style="84" customWidth="1"/>
    <col min="19" max="19" width="3.140625" style="84" customWidth="1"/>
    <col min="20" max="20" width="3.421875" style="84" customWidth="1"/>
    <col min="21" max="21" width="4.57421875" style="84" customWidth="1"/>
    <col min="22" max="22" width="8.57421875" style="84" customWidth="1"/>
    <col min="23" max="23" width="4.00390625" style="84" customWidth="1"/>
    <col min="24" max="24" width="5.7109375" style="84" customWidth="1"/>
    <col min="25" max="25" width="9.140625" style="84" customWidth="1"/>
    <col min="26" max="26" width="8.00390625" style="84" customWidth="1"/>
    <col min="27" max="27" width="1.57421875" style="84" customWidth="1"/>
    <col min="28" max="28" width="0.42578125" style="84" customWidth="1"/>
    <col min="29" max="29" width="9.140625" style="84" hidden="1" customWidth="1"/>
    <col min="30" max="30" width="12.00390625" style="84" hidden="1" customWidth="1"/>
    <col min="31" max="255" width="9.140625" style="84" hidden="1" customWidth="1"/>
    <col min="256" max="16384" width="0.13671875" style="84" hidden="1" customWidth="1"/>
  </cols>
  <sheetData>
    <row r="1" spans="2:27" s="32" customFormat="1" ht="39" customHeight="1" thickTop="1">
      <c r="B1" s="282" t="s">
        <v>92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4"/>
    </row>
    <row r="2" spans="2:27" s="33" customFormat="1" ht="3.75" customHeight="1">
      <c r="B2" s="285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7"/>
    </row>
    <row r="3" spans="2:27" s="38" customFormat="1" ht="27" customHeight="1">
      <c r="B3" s="103" t="s">
        <v>16</v>
      </c>
      <c r="C3" s="34"/>
      <c r="D3" s="35"/>
      <c r="E3" s="35"/>
      <c r="F3" s="250"/>
      <c r="G3" s="251"/>
      <c r="H3" s="252"/>
      <c r="I3" s="102" t="s">
        <v>17</v>
      </c>
      <c r="J3" s="35"/>
      <c r="K3" s="35"/>
      <c r="L3" s="250"/>
      <c r="M3" s="251"/>
      <c r="N3" s="251"/>
      <c r="O3" s="252"/>
      <c r="P3" s="101" t="s">
        <v>26</v>
      </c>
      <c r="Q3" s="35"/>
      <c r="R3" s="35"/>
      <c r="S3" s="250"/>
      <c r="T3" s="251"/>
      <c r="U3" s="251"/>
      <c r="V3" s="252"/>
      <c r="W3" s="102" t="s">
        <v>18</v>
      </c>
      <c r="X3" s="100"/>
      <c r="Y3" s="36"/>
      <c r="Z3" s="119"/>
      <c r="AA3" s="37"/>
    </row>
    <row r="4" spans="2:27" s="38" customFormat="1" ht="3.75" customHeight="1">
      <c r="B4" s="39"/>
      <c r="C4" s="40"/>
      <c r="D4" s="41"/>
      <c r="E4" s="40"/>
      <c r="F4" s="40"/>
      <c r="G4" s="42"/>
      <c r="H4" s="40"/>
      <c r="I4" s="43"/>
      <c r="J4" s="43"/>
      <c r="K4" s="43"/>
      <c r="L4" s="43"/>
      <c r="M4" s="43"/>
      <c r="N4" s="44"/>
      <c r="O4" s="40"/>
      <c r="P4" s="44"/>
      <c r="Q4" s="44"/>
      <c r="R4" s="40"/>
      <c r="S4" s="42"/>
      <c r="T4" s="40"/>
      <c r="U4" s="43"/>
      <c r="V4" s="43"/>
      <c r="W4" s="43"/>
      <c r="X4" s="43"/>
      <c r="Y4" s="43"/>
      <c r="Z4" s="43"/>
      <c r="AA4" s="45"/>
    </row>
    <row r="5" spans="2:27" s="38" customFormat="1" ht="3.75" customHeight="1">
      <c r="B5" s="46"/>
      <c r="C5" s="47"/>
      <c r="D5" s="48"/>
      <c r="E5" s="47"/>
      <c r="F5" s="47"/>
      <c r="G5" s="49"/>
      <c r="H5" s="50"/>
      <c r="I5" s="51"/>
      <c r="J5" s="51"/>
      <c r="K5" s="51"/>
      <c r="L5" s="51"/>
      <c r="M5" s="52"/>
      <c r="N5" s="53"/>
      <c r="O5" s="47"/>
      <c r="P5" s="53"/>
      <c r="Q5" s="53"/>
      <c r="R5" s="47"/>
      <c r="S5" s="49"/>
      <c r="T5" s="47"/>
      <c r="U5" s="52"/>
      <c r="V5" s="52"/>
      <c r="W5" s="52"/>
      <c r="X5" s="52"/>
      <c r="Y5" s="52"/>
      <c r="Z5" s="52"/>
      <c r="AA5" s="54"/>
    </row>
    <row r="6" spans="2:30" s="38" customFormat="1" ht="21.75" customHeight="1">
      <c r="B6" s="90" t="s">
        <v>87</v>
      </c>
      <c r="C6" s="53"/>
      <c r="D6" s="55"/>
      <c r="E6" s="53"/>
      <c r="F6" s="47"/>
      <c r="G6" s="49"/>
      <c r="H6" s="238"/>
      <c r="I6" s="239"/>
      <c r="J6" s="239"/>
      <c r="K6" s="239"/>
      <c r="L6" s="240"/>
      <c r="M6" s="256" t="s">
        <v>94</v>
      </c>
      <c r="N6" s="256"/>
      <c r="O6" s="256"/>
      <c r="P6" s="256"/>
      <c r="Q6" s="256"/>
      <c r="R6" s="256"/>
      <c r="S6" s="256"/>
      <c r="T6" s="247"/>
      <c r="U6" s="248"/>
      <c r="V6" s="248"/>
      <c r="W6" s="248"/>
      <c r="X6" s="249"/>
      <c r="Y6" s="48"/>
      <c r="Z6" s="52"/>
      <c r="AA6" s="54"/>
      <c r="AD6" s="56"/>
    </row>
    <row r="7" spans="2:30" s="38" customFormat="1" ht="21.75" customHeight="1">
      <c r="B7" s="90" t="s">
        <v>13</v>
      </c>
      <c r="C7" s="53"/>
      <c r="D7" s="55"/>
      <c r="E7" s="53"/>
      <c r="F7" s="47"/>
      <c r="G7" s="49"/>
      <c r="H7" s="238"/>
      <c r="I7" s="239"/>
      <c r="J7" s="239"/>
      <c r="K7" s="239"/>
      <c r="L7" s="240"/>
      <c r="M7" s="88" t="s">
        <v>9</v>
      </c>
      <c r="N7" s="47"/>
      <c r="O7" s="48"/>
      <c r="P7" s="47"/>
      <c r="Q7" s="47"/>
      <c r="R7" s="245"/>
      <c r="S7" s="246"/>
      <c r="T7" s="89" t="s">
        <v>10</v>
      </c>
      <c r="U7" s="57"/>
      <c r="V7" s="48"/>
      <c r="W7" s="48"/>
      <c r="X7" s="48"/>
      <c r="Y7" s="238"/>
      <c r="Z7" s="240"/>
      <c r="AA7" s="54"/>
      <c r="AD7" s="56"/>
    </row>
    <row r="8" spans="2:30" s="38" customFormat="1" ht="21.75" customHeight="1">
      <c r="B8" s="90" t="s">
        <v>8</v>
      </c>
      <c r="C8" s="53"/>
      <c r="D8" s="55"/>
      <c r="E8" s="53"/>
      <c r="F8" s="47"/>
      <c r="G8" s="49"/>
      <c r="H8" s="238"/>
      <c r="I8" s="239"/>
      <c r="J8" s="239"/>
      <c r="K8" s="239"/>
      <c r="L8" s="240"/>
      <c r="M8" s="88" t="s">
        <v>11</v>
      </c>
      <c r="N8" s="47"/>
      <c r="O8" s="48"/>
      <c r="P8" s="47"/>
      <c r="Q8" s="47"/>
      <c r="R8" s="258"/>
      <c r="S8" s="259"/>
      <c r="T8" s="89" t="s">
        <v>12</v>
      </c>
      <c r="U8" s="57"/>
      <c r="V8" s="48"/>
      <c r="W8" s="48"/>
      <c r="X8" s="48"/>
      <c r="Y8" s="238"/>
      <c r="Z8" s="240"/>
      <c r="AA8" s="54"/>
      <c r="AD8" s="56"/>
    </row>
    <row r="9" spans="2:27" s="38" customFormat="1" ht="21.75" customHeight="1">
      <c r="B9" s="90" t="s">
        <v>14</v>
      </c>
      <c r="C9" s="47"/>
      <c r="D9" s="55"/>
      <c r="E9" s="47"/>
      <c r="F9" s="47"/>
      <c r="G9" s="47"/>
      <c r="H9" s="238"/>
      <c r="I9" s="239"/>
      <c r="J9" s="239"/>
      <c r="K9" s="239"/>
      <c r="L9" s="240"/>
      <c r="M9" s="88" t="s">
        <v>15</v>
      </c>
      <c r="N9" s="47"/>
      <c r="O9" s="47"/>
      <c r="P9" s="47"/>
      <c r="Q9" s="47"/>
      <c r="R9" s="245"/>
      <c r="S9" s="257"/>
      <c r="T9" s="257"/>
      <c r="U9" s="257"/>
      <c r="V9" s="257"/>
      <c r="W9" s="246"/>
      <c r="X9" s="58"/>
      <c r="Y9" s="58"/>
      <c r="Z9" s="52"/>
      <c r="AA9" s="54"/>
    </row>
    <row r="10" spans="2:27" s="38" customFormat="1" ht="3.75" customHeight="1">
      <c r="B10" s="59"/>
      <c r="C10" s="60"/>
      <c r="D10" s="61"/>
      <c r="E10" s="60"/>
      <c r="F10" s="60"/>
      <c r="G10" s="62"/>
      <c r="H10" s="60"/>
      <c r="I10" s="63"/>
      <c r="J10" s="63"/>
      <c r="K10" s="63"/>
      <c r="L10" s="63"/>
      <c r="M10" s="63"/>
      <c r="N10" s="64"/>
      <c r="O10" s="60"/>
      <c r="P10" s="64"/>
      <c r="Q10" s="64"/>
      <c r="R10" s="60"/>
      <c r="S10" s="62"/>
      <c r="T10" s="60"/>
      <c r="U10" s="63"/>
      <c r="V10" s="63"/>
      <c r="W10" s="63"/>
      <c r="X10" s="63"/>
      <c r="Y10" s="63"/>
      <c r="Z10" s="63"/>
      <c r="AA10" s="65"/>
    </row>
    <row r="11" spans="2:27" s="38" customFormat="1" ht="3.75" customHeight="1">
      <c r="B11" s="66"/>
      <c r="C11" s="67"/>
      <c r="D11" s="68"/>
      <c r="E11" s="67"/>
      <c r="F11" s="67"/>
      <c r="G11" s="69"/>
      <c r="H11" s="67"/>
      <c r="I11" s="70"/>
      <c r="J11" s="70"/>
      <c r="K11" s="70"/>
      <c r="L11" s="70"/>
      <c r="M11" s="70"/>
      <c r="N11" s="71"/>
      <c r="O11" s="67"/>
      <c r="P11" s="71"/>
      <c r="Q11" s="71"/>
      <c r="R11" s="67"/>
      <c r="S11" s="69"/>
      <c r="T11" s="67"/>
      <c r="U11" s="70"/>
      <c r="V11" s="70"/>
      <c r="W11" s="70"/>
      <c r="X11" s="70"/>
      <c r="Y11" s="70"/>
      <c r="Z11" s="70"/>
      <c r="AA11" s="72"/>
    </row>
    <row r="12" spans="2:29" s="38" customFormat="1" ht="21.75" customHeight="1">
      <c r="B12" s="99" t="s">
        <v>19</v>
      </c>
      <c r="C12" s="73"/>
      <c r="D12" s="73"/>
      <c r="E12" s="67"/>
      <c r="F12" s="67"/>
      <c r="G12" s="69"/>
      <c r="H12" s="67"/>
      <c r="I12" s="67"/>
      <c r="J12" s="247"/>
      <c r="K12" s="248"/>
      <c r="L12" s="248"/>
      <c r="M12" s="248"/>
      <c r="N12" s="249"/>
      <c r="O12" s="98" t="s">
        <v>84</v>
      </c>
      <c r="P12" s="96"/>
      <c r="Q12" s="67"/>
      <c r="R12" s="73"/>
      <c r="S12" s="69"/>
      <c r="T12" s="67"/>
      <c r="U12" s="70"/>
      <c r="V12" s="253"/>
      <c r="W12" s="254"/>
      <c r="X12" s="254"/>
      <c r="Y12" s="255"/>
      <c r="Z12" s="74"/>
      <c r="AA12" s="72"/>
      <c r="AC12" s="134" t="s">
        <v>101</v>
      </c>
    </row>
    <row r="13" spans="2:30" s="38" customFormat="1" ht="21.75" customHeight="1">
      <c r="B13" s="99" t="s">
        <v>20</v>
      </c>
      <c r="C13" s="73"/>
      <c r="D13" s="73"/>
      <c r="E13" s="67"/>
      <c r="F13" s="67"/>
      <c r="G13" s="69"/>
      <c r="H13" s="67"/>
      <c r="I13" s="67"/>
      <c r="J13" s="117"/>
      <c r="K13" s="244">
        <f>IF(J13="K","ค่าใช้จ่ายของหน่วยงาน",IF(J13="I","วัสดุคงคลัง(เก็บมูลค่า)",IF(J13="S","สินทรัพย์(บัญชีพัก)","")))</f>
      </c>
      <c r="L13" s="244"/>
      <c r="M13" s="244"/>
      <c r="N13" s="118"/>
      <c r="O13" s="98" t="s">
        <v>22</v>
      </c>
      <c r="P13" s="97"/>
      <c r="Q13" s="67"/>
      <c r="R13" s="75"/>
      <c r="S13" s="69"/>
      <c r="T13" s="69"/>
      <c r="U13" s="68"/>
      <c r="V13" s="241"/>
      <c r="W13" s="242"/>
      <c r="X13" s="242"/>
      <c r="Y13" s="243"/>
      <c r="Z13" s="68"/>
      <c r="AA13" s="72"/>
      <c r="AC13" s="135" t="s">
        <v>102</v>
      </c>
      <c r="AD13" s="56"/>
    </row>
    <row r="14" spans="2:29" s="77" customFormat="1" ht="21.75" customHeight="1">
      <c r="B14" s="99" t="s">
        <v>21</v>
      </c>
      <c r="C14" s="73"/>
      <c r="D14" s="73"/>
      <c r="E14" s="67"/>
      <c r="F14" s="67"/>
      <c r="G14" s="69"/>
      <c r="H14" s="67"/>
      <c r="I14" s="67"/>
      <c r="J14" s="247"/>
      <c r="K14" s="248"/>
      <c r="L14" s="248"/>
      <c r="M14" s="248"/>
      <c r="N14" s="249"/>
      <c r="O14" s="98" t="s">
        <v>23</v>
      </c>
      <c r="P14" s="97"/>
      <c r="Q14" s="67"/>
      <c r="R14" s="75"/>
      <c r="S14" s="69"/>
      <c r="T14" s="76"/>
      <c r="U14" s="76"/>
      <c r="V14" s="247"/>
      <c r="W14" s="248"/>
      <c r="X14" s="248"/>
      <c r="Y14" s="248"/>
      <c r="Z14" s="249"/>
      <c r="AA14" s="72"/>
      <c r="AC14" s="136" t="s">
        <v>103</v>
      </c>
    </row>
    <row r="15" spans="2:29" s="77" customFormat="1" ht="1.5" customHeight="1">
      <c r="B15" s="66"/>
      <c r="C15" s="73"/>
      <c r="D15" s="73"/>
      <c r="E15" s="67"/>
      <c r="F15" s="67"/>
      <c r="G15" s="69"/>
      <c r="H15" s="67"/>
      <c r="I15" s="67"/>
      <c r="J15" s="74"/>
      <c r="K15" s="74"/>
      <c r="L15" s="74"/>
      <c r="M15" s="74"/>
      <c r="N15" s="74"/>
      <c r="O15" s="98"/>
      <c r="P15" s="97"/>
      <c r="Q15" s="67"/>
      <c r="R15" s="75"/>
      <c r="S15" s="69"/>
      <c r="T15" s="76"/>
      <c r="U15" s="76"/>
      <c r="V15" s="110"/>
      <c r="W15" s="111"/>
      <c r="X15" s="111"/>
      <c r="Y15" s="111"/>
      <c r="Z15" s="112"/>
      <c r="AA15" s="72"/>
      <c r="AC15" s="115"/>
    </row>
    <row r="16" spans="2:29" s="77" customFormat="1" ht="21.75" customHeight="1">
      <c r="B16" s="66"/>
      <c r="C16" s="67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71"/>
      <c r="O16" s="98" t="s">
        <v>24</v>
      </c>
      <c r="P16" s="96"/>
      <c r="Q16" s="68"/>
      <c r="R16" s="73"/>
      <c r="S16" s="69"/>
      <c r="T16" s="76"/>
      <c r="U16" s="76"/>
      <c r="V16" s="263"/>
      <c r="W16" s="264"/>
      <c r="X16" s="264"/>
      <c r="Y16" s="264"/>
      <c r="Z16" s="265"/>
      <c r="AA16" s="72"/>
      <c r="AC16" s="115"/>
    </row>
    <row r="17" spans="2:29" s="77" customFormat="1" ht="21.75" customHeight="1">
      <c r="B17" s="66"/>
      <c r="C17" s="67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71"/>
      <c r="O17" s="98" t="s">
        <v>25</v>
      </c>
      <c r="P17" s="97"/>
      <c r="Q17" s="67"/>
      <c r="R17" s="75"/>
      <c r="S17" s="69"/>
      <c r="T17" s="76"/>
      <c r="U17" s="76"/>
      <c r="V17" s="247"/>
      <c r="W17" s="248"/>
      <c r="X17" s="248"/>
      <c r="Y17" s="248"/>
      <c r="Z17" s="249"/>
      <c r="AA17" s="72"/>
      <c r="AC17" s="115"/>
    </row>
    <row r="18" spans="2:30" s="77" customFormat="1" ht="21.75" customHeight="1">
      <c r="B18" s="66"/>
      <c r="C18" s="67"/>
      <c r="D18" s="261" t="s">
        <v>91</v>
      </c>
      <c r="E18" s="261"/>
      <c r="F18" s="261"/>
      <c r="G18" s="261"/>
      <c r="H18" s="261"/>
      <c r="I18" s="261"/>
      <c r="J18" s="261"/>
      <c r="K18" s="261"/>
      <c r="L18" s="261"/>
      <c r="M18" s="261"/>
      <c r="N18" s="71"/>
      <c r="O18" s="98" t="s">
        <v>85</v>
      </c>
      <c r="P18" s="96"/>
      <c r="Q18" s="67"/>
      <c r="R18" s="67"/>
      <c r="S18" s="67"/>
      <c r="T18" s="78"/>
      <c r="U18" s="78"/>
      <c r="V18" s="266"/>
      <c r="W18" s="267"/>
      <c r="X18" s="267"/>
      <c r="Y18" s="267"/>
      <c r="Z18" s="268"/>
      <c r="AA18" s="79"/>
      <c r="AC18" s="120" t="b">
        <v>0</v>
      </c>
      <c r="AD18" s="123" t="s">
        <v>90</v>
      </c>
    </row>
    <row r="19" spans="2:29" s="77" customFormat="1" ht="21.75" customHeight="1" thickBot="1">
      <c r="B19" s="66"/>
      <c r="C19" s="67"/>
      <c r="D19" s="235" t="s">
        <v>97</v>
      </c>
      <c r="E19" s="235"/>
      <c r="F19" s="235"/>
      <c r="G19" s="235"/>
      <c r="H19" s="235"/>
      <c r="I19" s="235"/>
      <c r="J19" s="235"/>
      <c r="K19" s="235"/>
      <c r="L19" s="235"/>
      <c r="M19" s="235"/>
      <c r="N19" s="71"/>
      <c r="O19" s="67"/>
      <c r="P19" s="67"/>
      <c r="Q19" s="67"/>
      <c r="R19" s="67"/>
      <c r="S19" s="67"/>
      <c r="T19" s="78"/>
      <c r="U19" s="78"/>
      <c r="V19" s="67"/>
      <c r="W19" s="78"/>
      <c r="X19" s="80"/>
      <c r="Y19" s="80"/>
      <c r="Z19" s="80"/>
      <c r="AA19" s="81"/>
      <c r="AC19" s="120" t="b">
        <v>0</v>
      </c>
    </row>
    <row r="20" spans="2:27" s="87" customFormat="1" ht="24" customHeight="1">
      <c r="B20" s="292" t="s">
        <v>98</v>
      </c>
      <c r="C20" s="293"/>
      <c r="D20" s="293"/>
      <c r="E20" s="293"/>
      <c r="F20" s="293"/>
      <c r="G20" s="293"/>
      <c r="H20" s="293"/>
      <c r="I20" s="303">
        <f>COUNTA(C24:F43)+COUNTA(C52:F91)+COUNTA(C93:F132)</f>
        <v>0</v>
      </c>
      <c r="J20" s="303"/>
      <c r="K20" s="303"/>
      <c r="L20" s="293" t="s">
        <v>99</v>
      </c>
      <c r="M20" s="293"/>
      <c r="N20" s="131"/>
      <c r="O20" s="133"/>
      <c r="P20" s="130"/>
      <c r="Q20" s="130"/>
      <c r="R20" s="130"/>
      <c r="S20" s="130"/>
      <c r="T20" s="130"/>
      <c r="U20" s="130" t="s">
        <v>95</v>
      </c>
      <c r="V20" s="280"/>
      <c r="W20" s="281"/>
      <c r="X20" s="272">
        <f>SUM(X24:AA43,X52:AA91,X93:AA132)</f>
        <v>0</v>
      </c>
      <c r="Y20" s="273"/>
      <c r="Z20" s="273"/>
      <c r="AA20" s="274"/>
    </row>
    <row r="21" spans="2:29" s="87" customFormat="1" ht="24" customHeight="1"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2"/>
      <c r="O21" s="129"/>
      <c r="P21" s="125"/>
      <c r="Q21" s="125"/>
      <c r="R21" s="125"/>
      <c r="S21" s="125"/>
      <c r="T21" s="125"/>
      <c r="U21" s="125" t="s">
        <v>4</v>
      </c>
      <c r="V21" s="296">
        <v>0.07</v>
      </c>
      <c r="W21" s="297"/>
      <c r="X21" s="298">
        <f>IF(V21=7%,(SUM(X24:AA43,X52:AA91,X93:AA132))*(0.07),0)</f>
        <v>0</v>
      </c>
      <c r="Y21" s="299"/>
      <c r="Z21" s="299"/>
      <c r="AA21" s="300"/>
      <c r="AC21" s="126">
        <v>0.07</v>
      </c>
    </row>
    <row r="22" spans="2:29" s="38" customFormat="1" ht="24" customHeight="1" thickBot="1">
      <c r="B22" s="301" t="s">
        <v>96</v>
      </c>
      <c r="C22" s="302"/>
      <c r="D22" s="302"/>
      <c r="E22" s="302"/>
      <c r="F22" s="294" t="str">
        <f>_xlfn.BAHTTEXT(X22)</f>
        <v>ศูนย์บาทถ้วน</v>
      </c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5"/>
      <c r="X22" s="275">
        <f>SUM(X20:AA21)</f>
        <v>0</v>
      </c>
      <c r="Y22" s="276"/>
      <c r="Z22" s="276"/>
      <c r="AA22" s="277"/>
      <c r="AC22" s="126">
        <v>0</v>
      </c>
    </row>
    <row r="23" spans="2:29" s="38" customFormat="1" ht="45.75" customHeight="1" thickBot="1">
      <c r="B23" s="86" t="s">
        <v>0</v>
      </c>
      <c r="C23" s="231" t="s">
        <v>89</v>
      </c>
      <c r="D23" s="232"/>
      <c r="E23" s="232"/>
      <c r="F23" s="234"/>
      <c r="G23" s="228" t="s">
        <v>3</v>
      </c>
      <c r="H23" s="229"/>
      <c r="I23" s="229"/>
      <c r="J23" s="229"/>
      <c r="K23" s="229"/>
      <c r="L23" s="229"/>
      <c r="M23" s="229"/>
      <c r="N23" s="229"/>
      <c r="O23" s="230"/>
      <c r="P23" s="228" t="s">
        <v>1</v>
      </c>
      <c r="Q23" s="229"/>
      <c r="R23" s="230"/>
      <c r="S23" s="228" t="s">
        <v>2</v>
      </c>
      <c r="T23" s="230"/>
      <c r="U23" s="231" t="s">
        <v>7</v>
      </c>
      <c r="V23" s="232"/>
      <c r="W23" s="230"/>
      <c r="X23" s="228" t="s">
        <v>6</v>
      </c>
      <c r="Y23" s="229"/>
      <c r="Z23" s="229"/>
      <c r="AA23" s="233"/>
      <c r="AC23" s="114"/>
    </row>
    <row r="24" spans="1:29" s="113" customFormat="1" ht="24.75" customHeight="1">
      <c r="A24" s="105"/>
      <c r="B24" s="104">
        <v>1</v>
      </c>
      <c r="C24" s="143"/>
      <c r="D24" s="144"/>
      <c r="E24" s="144"/>
      <c r="F24" s="145"/>
      <c r="G24" s="146"/>
      <c r="H24" s="147"/>
      <c r="I24" s="147"/>
      <c r="J24" s="147"/>
      <c r="K24" s="147"/>
      <c r="L24" s="147"/>
      <c r="M24" s="147"/>
      <c r="N24" s="147"/>
      <c r="O24" s="148"/>
      <c r="P24" s="138"/>
      <c r="Q24" s="139"/>
      <c r="R24" s="140"/>
      <c r="S24" s="141"/>
      <c r="T24" s="142"/>
      <c r="U24" s="138"/>
      <c r="V24" s="139"/>
      <c r="W24" s="140"/>
      <c r="X24" s="269">
        <f>ROUND(P24*ROUND(U24,2),2)</f>
        <v>0</v>
      </c>
      <c r="Y24" s="270"/>
      <c r="Z24" s="270"/>
      <c r="AA24" s="271"/>
      <c r="AC24" s="116"/>
    </row>
    <row r="25" spans="1:29" s="113" customFormat="1" ht="24.75" customHeight="1">
      <c r="A25" s="107"/>
      <c r="B25" s="106">
        <v>2</v>
      </c>
      <c r="C25" s="143"/>
      <c r="D25" s="179"/>
      <c r="E25" s="179"/>
      <c r="F25" s="180"/>
      <c r="G25" s="146"/>
      <c r="H25" s="147"/>
      <c r="I25" s="147"/>
      <c r="J25" s="147"/>
      <c r="K25" s="147"/>
      <c r="L25" s="147"/>
      <c r="M25" s="147"/>
      <c r="N25" s="147"/>
      <c r="O25" s="148"/>
      <c r="P25" s="138"/>
      <c r="Q25" s="139"/>
      <c r="R25" s="140"/>
      <c r="S25" s="141"/>
      <c r="T25" s="142"/>
      <c r="U25" s="138"/>
      <c r="V25" s="139"/>
      <c r="W25" s="140"/>
      <c r="X25" s="155">
        <f aca="true" t="shared" si="0" ref="X25:X43">ROUND(P25*ROUND(U25,2),2)</f>
        <v>0</v>
      </c>
      <c r="Y25" s="156"/>
      <c r="Z25" s="156"/>
      <c r="AA25" s="157"/>
      <c r="AC25" s="116"/>
    </row>
    <row r="26" spans="1:27" s="113" customFormat="1" ht="24.75" customHeight="1">
      <c r="A26" s="107"/>
      <c r="B26" s="108">
        <v>3</v>
      </c>
      <c r="C26" s="143"/>
      <c r="D26" s="144"/>
      <c r="E26" s="144"/>
      <c r="F26" s="145"/>
      <c r="G26" s="146"/>
      <c r="H26" s="147"/>
      <c r="I26" s="147"/>
      <c r="J26" s="147"/>
      <c r="K26" s="147"/>
      <c r="L26" s="147"/>
      <c r="M26" s="147"/>
      <c r="N26" s="147"/>
      <c r="O26" s="148"/>
      <c r="P26" s="138"/>
      <c r="Q26" s="139"/>
      <c r="R26" s="140"/>
      <c r="S26" s="141"/>
      <c r="T26" s="142"/>
      <c r="U26" s="138"/>
      <c r="V26" s="139"/>
      <c r="W26" s="140"/>
      <c r="X26" s="155">
        <f t="shared" si="0"/>
        <v>0</v>
      </c>
      <c r="Y26" s="156"/>
      <c r="Z26" s="156"/>
      <c r="AA26" s="157"/>
    </row>
    <row r="27" spans="1:27" s="113" customFormat="1" ht="24.75" customHeight="1">
      <c r="A27" s="107"/>
      <c r="B27" s="104">
        <v>4</v>
      </c>
      <c r="C27" s="143"/>
      <c r="D27" s="144"/>
      <c r="E27" s="144"/>
      <c r="F27" s="145"/>
      <c r="G27" s="146"/>
      <c r="H27" s="147"/>
      <c r="I27" s="147"/>
      <c r="J27" s="147"/>
      <c r="K27" s="147"/>
      <c r="L27" s="147"/>
      <c r="M27" s="147"/>
      <c r="N27" s="147"/>
      <c r="O27" s="148"/>
      <c r="P27" s="138"/>
      <c r="Q27" s="139"/>
      <c r="R27" s="140"/>
      <c r="S27" s="141"/>
      <c r="T27" s="142"/>
      <c r="U27" s="138"/>
      <c r="V27" s="139"/>
      <c r="W27" s="140"/>
      <c r="X27" s="155">
        <f t="shared" si="0"/>
        <v>0</v>
      </c>
      <c r="Y27" s="156"/>
      <c r="Z27" s="156"/>
      <c r="AA27" s="157"/>
    </row>
    <row r="28" spans="1:27" s="113" customFormat="1" ht="24.75" customHeight="1">
      <c r="A28" s="107"/>
      <c r="B28" s="106">
        <v>5</v>
      </c>
      <c r="C28" s="143"/>
      <c r="D28" s="144"/>
      <c r="E28" s="144"/>
      <c r="F28" s="145"/>
      <c r="G28" s="146"/>
      <c r="H28" s="147"/>
      <c r="I28" s="147"/>
      <c r="J28" s="147"/>
      <c r="K28" s="147"/>
      <c r="L28" s="147"/>
      <c r="M28" s="147"/>
      <c r="N28" s="147"/>
      <c r="O28" s="148"/>
      <c r="P28" s="138"/>
      <c r="Q28" s="139"/>
      <c r="R28" s="140"/>
      <c r="S28" s="141"/>
      <c r="T28" s="142"/>
      <c r="U28" s="138"/>
      <c r="V28" s="139"/>
      <c r="W28" s="140"/>
      <c r="X28" s="155">
        <f t="shared" si="0"/>
        <v>0</v>
      </c>
      <c r="Y28" s="156"/>
      <c r="Z28" s="156"/>
      <c r="AA28" s="157"/>
    </row>
    <row r="29" spans="1:27" s="113" customFormat="1" ht="24.75" customHeight="1">
      <c r="A29" s="107"/>
      <c r="B29" s="108">
        <v>6</v>
      </c>
      <c r="C29" s="143"/>
      <c r="D29" s="144"/>
      <c r="E29" s="144"/>
      <c r="F29" s="145"/>
      <c r="G29" s="146"/>
      <c r="H29" s="147"/>
      <c r="I29" s="147"/>
      <c r="J29" s="147"/>
      <c r="K29" s="147"/>
      <c r="L29" s="147"/>
      <c r="M29" s="147"/>
      <c r="N29" s="147"/>
      <c r="O29" s="148"/>
      <c r="P29" s="138"/>
      <c r="Q29" s="139"/>
      <c r="R29" s="140"/>
      <c r="S29" s="141"/>
      <c r="T29" s="142"/>
      <c r="U29" s="138"/>
      <c r="V29" s="139"/>
      <c r="W29" s="140"/>
      <c r="X29" s="155">
        <f t="shared" si="0"/>
        <v>0</v>
      </c>
      <c r="Y29" s="156"/>
      <c r="Z29" s="156"/>
      <c r="AA29" s="157"/>
    </row>
    <row r="30" spans="1:27" s="113" customFormat="1" ht="24.75" customHeight="1">
      <c r="A30" s="107"/>
      <c r="B30" s="104">
        <v>7</v>
      </c>
      <c r="C30" s="143"/>
      <c r="D30" s="144"/>
      <c r="E30" s="144"/>
      <c r="F30" s="145"/>
      <c r="G30" s="146"/>
      <c r="H30" s="147"/>
      <c r="I30" s="147"/>
      <c r="J30" s="147"/>
      <c r="K30" s="147"/>
      <c r="L30" s="147"/>
      <c r="M30" s="147"/>
      <c r="N30" s="147"/>
      <c r="O30" s="148"/>
      <c r="P30" s="138"/>
      <c r="Q30" s="139"/>
      <c r="R30" s="140"/>
      <c r="S30" s="141"/>
      <c r="T30" s="142"/>
      <c r="U30" s="138"/>
      <c r="V30" s="139"/>
      <c r="W30" s="140"/>
      <c r="X30" s="155">
        <f t="shared" si="0"/>
        <v>0</v>
      </c>
      <c r="Y30" s="156"/>
      <c r="Z30" s="156"/>
      <c r="AA30" s="157"/>
    </row>
    <row r="31" spans="1:27" s="113" customFormat="1" ht="24.75" customHeight="1">
      <c r="A31" s="107"/>
      <c r="B31" s="106">
        <v>8</v>
      </c>
      <c r="C31" s="143"/>
      <c r="D31" s="144"/>
      <c r="E31" s="144"/>
      <c r="F31" s="145"/>
      <c r="G31" s="146"/>
      <c r="H31" s="147"/>
      <c r="I31" s="147"/>
      <c r="J31" s="147"/>
      <c r="K31" s="147"/>
      <c r="L31" s="147"/>
      <c r="M31" s="147"/>
      <c r="N31" s="147"/>
      <c r="O31" s="148"/>
      <c r="P31" s="138"/>
      <c r="Q31" s="139"/>
      <c r="R31" s="140"/>
      <c r="S31" s="141"/>
      <c r="T31" s="142"/>
      <c r="U31" s="138"/>
      <c r="V31" s="139"/>
      <c r="W31" s="140"/>
      <c r="X31" s="155">
        <f t="shared" si="0"/>
        <v>0</v>
      </c>
      <c r="Y31" s="156"/>
      <c r="Z31" s="156"/>
      <c r="AA31" s="157"/>
    </row>
    <row r="32" spans="1:27" s="113" customFormat="1" ht="24.75" customHeight="1">
      <c r="A32" s="107"/>
      <c r="B32" s="108">
        <v>9</v>
      </c>
      <c r="C32" s="143"/>
      <c r="D32" s="144"/>
      <c r="E32" s="144"/>
      <c r="F32" s="145"/>
      <c r="G32" s="146"/>
      <c r="H32" s="147"/>
      <c r="I32" s="147"/>
      <c r="J32" s="147"/>
      <c r="K32" s="147"/>
      <c r="L32" s="147"/>
      <c r="M32" s="147"/>
      <c r="N32" s="147"/>
      <c r="O32" s="148"/>
      <c r="P32" s="138"/>
      <c r="Q32" s="139"/>
      <c r="R32" s="140"/>
      <c r="S32" s="141"/>
      <c r="T32" s="142"/>
      <c r="U32" s="138"/>
      <c r="V32" s="139"/>
      <c r="W32" s="140"/>
      <c r="X32" s="155">
        <f t="shared" si="0"/>
        <v>0</v>
      </c>
      <c r="Y32" s="156"/>
      <c r="Z32" s="156"/>
      <c r="AA32" s="157"/>
    </row>
    <row r="33" spans="1:27" s="113" customFormat="1" ht="24.75" customHeight="1">
      <c r="A33" s="107"/>
      <c r="B33" s="104">
        <v>10</v>
      </c>
      <c r="C33" s="143"/>
      <c r="D33" s="144"/>
      <c r="E33" s="144"/>
      <c r="F33" s="145"/>
      <c r="G33" s="146"/>
      <c r="H33" s="147"/>
      <c r="I33" s="147"/>
      <c r="J33" s="147"/>
      <c r="K33" s="147"/>
      <c r="L33" s="147"/>
      <c r="M33" s="147"/>
      <c r="N33" s="147"/>
      <c r="O33" s="148"/>
      <c r="P33" s="138"/>
      <c r="Q33" s="139"/>
      <c r="R33" s="140"/>
      <c r="S33" s="141"/>
      <c r="T33" s="142"/>
      <c r="U33" s="138"/>
      <c r="V33" s="139"/>
      <c r="W33" s="140"/>
      <c r="X33" s="155">
        <f t="shared" si="0"/>
        <v>0</v>
      </c>
      <c r="Y33" s="156"/>
      <c r="Z33" s="156"/>
      <c r="AA33" s="157"/>
    </row>
    <row r="34" spans="1:27" s="113" customFormat="1" ht="24.75" customHeight="1">
      <c r="A34" s="107"/>
      <c r="B34" s="106">
        <v>11</v>
      </c>
      <c r="C34" s="143"/>
      <c r="D34" s="144"/>
      <c r="E34" s="144"/>
      <c r="F34" s="145"/>
      <c r="G34" s="146"/>
      <c r="H34" s="147"/>
      <c r="I34" s="147"/>
      <c r="J34" s="147"/>
      <c r="K34" s="147"/>
      <c r="L34" s="147"/>
      <c r="M34" s="147"/>
      <c r="N34" s="147"/>
      <c r="O34" s="148"/>
      <c r="P34" s="138"/>
      <c r="Q34" s="139"/>
      <c r="R34" s="140"/>
      <c r="S34" s="141"/>
      <c r="T34" s="142"/>
      <c r="U34" s="138"/>
      <c r="V34" s="139"/>
      <c r="W34" s="140"/>
      <c r="X34" s="155">
        <f t="shared" si="0"/>
        <v>0</v>
      </c>
      <c r="Y34" s="156"/>
      <c r="Z34" s="156"/>
      <c r="AA34" s="157"/>
    </row>
    <row r="35" spans="1:27" s="113" customFormat="1" ht="24.75" customHeight="1">
      <c r="A35" s="107"/>
      <c r="B35" s="108">
        <v>12</v>
      </c>
      <c r="C35" s="143"/>
      <c r="D35" s="144"/>
      <c r="E35" s="144"/>
      <c r="F35" s="145"/>
      <c r="G35" s="146"/>
      <c r="H35" s="147"/>
      <c r="I35" s="147"/>
      <c r="J35" s="147"/>
      <c r="K35" s="147"/>
      <c r="L35" s="147"/>
      <c r="M35" s="147"/>
      <c r="N35" s="147"/>
      <c r="O35" s="148"/>
      <c r="P35" s="138"/>
      <c r="Q35" s="139"/>
      <c r="R35" s="140"/>
      <c r="S35" s="141"/>
      <c r="T35" s="142"/>
      <c r="U35" s="138"/>
      <c r="V35" s="139"/>
      <c r="W35" s="140"/>
      <c r="X35" s="155">
        <f t="shared" si="0"/>
        <v>0</v>
      </c>
      <c r="Y35" s="156"/>
      <c r="Z35" s="156"/>
      <c r="AA35" s="157"/>
    </row>
    <row r="36" spans="1:27" s="113" customFormat="1" ht="24.75" customHeight="1">
      <c r="A36" s="107"/>
      <c r="B36" s="104">
        <v>13</v>
      </c>
      <c r="C36" s="143"/>
      <c r="D36" s="144"/>
      <c r="E36" s="144"/>
      <c r="F36" s="145"/>
      <c r="G36" s="146"/>
      <c r="H36" s="147"/>
      <c r="I36" s="147"/>
      <c r="J36" s="147"/>
      <c r="K36" s="147"/>
      <c r="L36" s="147"/>
      <c r="M36" s="147"/>
      <c r="N36" s="147"/>
      <c r="O36" s="148"/>
      <c r="P36" s="138"/>
      <c r="Q36" s="139"/>
      <c r="R36" s="140"/>
      <c r="S36" s="141"/>
      <c r="T36" s="142"/>
      <c r="U36" s="138"/>
      <c r="V36" s="139"/>
      <c r="W36" s="140"/>
      <c r="X36" s="155">
        <f t="shared" si="0"/>
        <v>0</v>
      </c>
      <c r="Y36" s="156"/>
      <c r="Z36" s="156"/>
      <c r="AA36" s="157"/>
    </row>
    <row r="37" spans="1:27" s="113" customFormat="1" ht="24.75" customHeight="1">
      <c r="A37" s="107"/>
      <c r="B37" s="106">
        <v>14</v>
      </c>
      <c r="C37" s="143"/>
      <c r="D37" s="144"/>
      <c r="E37" s="144"/>
      <c r="F37" s="145"/>
      <c r="G37" s="146"/>
      <c r="H37" s="147"/>
      <c r="I37" s="147"/>
      <c r="J37" s="147"/>
      <c r="K37" s="147"/>
      <c r="L37" s="147"/>
      <c r="M37" s="147"/>
      <c r="N37" s="147"/>
      <c r="O37" s="148"/>
      <c r="P37" s="138"/>
      <c r="Q37" s="139"/>
      <c r="R37" s="140"/>
      <c r="S37" s="141"/>
      <c r="T37" s="142"/>
      <c r="U37" s="138"/>
      <c r="V37" s="139"/>
      <c r="W37" s="140"/>
      <c r="X37" s="155">
        <f t="shared" si="0"/>
        <v>0</v>
      </c>
      <c r="Y37" s="156"/>
      <c r="Z37" s="156"/>
      <c r="AA37" s="157"/>
    </row>
    <row r="38" spans="2:256" s="109" customFormat="1" ht="24.75" customHeight="1">
      <c r="B38" s="108">
        <v>15</v>
      </c>
      <c r="C38" s="171"/>
      <c r="D38" s="172"/>
      <c r="E38" s="172"/>
      <c r="F38" s="173"/>
      <c r="G38" s="174"/>
      <c r="H38" s="175"/>
      <c r="I38" s="175"/>
      <c r="J38" s="175"/>
      <c r="K38" s="175"/>
      <c r="L38" s="175"/>
      <c r="M38" s="175"/>
      <c r="N38" s="175"/>
      <c r="O38" s="176"/>
      <c r="P38" s="165"/>
      <c r="Q38" s="166"/>
      <c r="R38" s="167"/>
      <c r="S38" s="177"/>
      <c r="T38" s="178"/>
      <c r="U38" s="165"/>
      <c r="V38" s="166"/>
      <c r="W38" s="167"/>
      <c r="X38" s="168">
        <f t="shared" si="0"/>
        <v>0</v>
      </c>
      <c r="Y38" s="169"/>
      <c r="Z38" s="169"/>
      <c r="AA38" s="170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</row>
    <row r="39" spans="2:27" s="83" customFormat="1" ht="24.75" customHeight="1">
      <c r="B39" s="104">
        <v>16</v>
      </c>
      <c r="C39" s="158"/>
      <c r="D39" s="159"/>
      <c r="E39" s="159"/>
      <c r="F39" s="160"/>
      <c r="G39" s="161"/>
      <c r="H39" s="162"/>
      <c r="I39" s="162"/>
      <c r="J39" s="162"/>
      <c r="K39" s="162"/>
      <c r="L39" s="162"/>
      <c r="M39" s="162"/>
      <c r="N39" s="162"/>
      <c r="O39" s="163"/>
      <c r="P39" s="149"/>
      <c r="Q39" s="150"/>
      <c r="R39" s="151"/>
      <c r="S39" s="137"/>
      <c r="T39" s="164"/>
      <c r="U39" s="149"/>
      <c r="V39" s="150"/>
      <c r="W39" s="151"/>
      <c r="X39" s="152">
        <f t="shared" si="0"/>
        <v>0</v>
      </c>
      <c r="Y39" s="153"/>
      <c r="Z39" s="153"/>
      <c r="AA39" s="154"/>
    </row>
    <row r="40" spans="2:27" s="83" customFormat="1" ht="24.75" customHeight="1">
      <c r="B40" s="106">
        <v>17</v>
      </c>
      <c r="C40" s="143"/>
      <c r="D40" s="179"/>
      <c r="E40" s="179"/>
      <c r="F40" s="180"/>
      <c r="G40" s="146"/>
      <c r="H40" s="147"/>
      <c r="I40" s="147"/>
      <c r="J40" s="147"/>
      <c r="K40" s="147"/>
      <c r="L40" s="147"/>
      <c r="M40" s="147"/>
      <c r="N40" s="147"/>
      <c r="O40" s="148"/>
      <c r="P40" s="138"/>
      <c r="Q40" s="139"/>
      <c r="R40" s="140"/>
      <c r="S40" s="141"/>
      <c r="T40" s="142"/>
      <c r="U40" s="138"/>
      <c r="V40" s="139"/>
      <c r="W40" s="140"/>
      <c r="X40" s="155">
        <f t="shared" si="0"/>
        <v>0</v>
      </c>
      <c r="Y40" s="156"/>
      <c r="Z40" s="156"/>
      <c r="AA40" s="157"/>
    </row>
    <row r="41" spans="2:27" s="83" customFormat="1" ht="24.75" customHeight="1">
      <c r="B41" s="104">
        <v>18</v>
      </c>
      <c r="C41" s="143"/>
      <c r="D41" s="144"/>
      <c r="E41" s="144"/>
      <c r="F41" s="145"/>
      <c r="G41" s="146"/>
      <c r="H41" s="147"/>
      <c r="I41" s="147"/>
      <c r="J41" s="147"/>
      <c r="K41" s="147"/>
      <c r="L41" s="147"/>
      <c r="M41" s="147"/>
      <c r="N41" s="147"/>
      <c r="O41" s="148"/>
      <c r="P41" s="138"/>
      <c r="Q41" s="139"/>
      <c r="R41" s="140"/>
      <c r="S41" s="141"/>
      <c r="T41" s="142"/>
      <c r="U41" s="138"/>
      <c r="V41" s="139"/>
      <c r="W41" s="140"/>
      <c r="X41" s="155">
        <f t="shared" si="0"/>
        <v>0</v>
      </c>
      <c r="Y41" s="156"/>
      <c r="Z41" s="156"/>
      <c r="AA41" s="157"/>
    </row>
    <row r="42" spans="2:27" s="83" customFormat="1" ht="24.75" customHeight="1">
      <c r="B42" s="106">
        <v>19</v>
      </c>
      <c r="C42" s="143"/>
      <c r="D42" s="144"/>
      <c r="E42" s="144"/>
      <c r="F42" s="145"/>
      <c r="G42" s="146"/>
      <c r="H42" s="147"/>
      <c r="I42" s="147"/>
      <c r="J42" s="147"/>
      <c r="K42" s="147"/>
      <c r="L42" s="147"/>
      <c r="M42" s="147"/>
      <c r="N42" s="147"/>
      <c r="O42" s="148"/>
      <c r="P42" s="138"/>
      <c r="Q42" s="139"/>
      <c r="R42" s="140"/>
      <c r="S42" s="141"/>
      <c r="T42" s="142"/>
      <c r="U42" s="138"/>
      <c r="V42" s="139"/>
      <c r="W42" s="140"/>
      <c r="X42" s="155">
        <f t="shared" si="0"/>
        <v>0</v>
      </c>
      <c r="Y42" s="156"/>
      <c r="Z42" s="156"/>
      <c r="AA42" s="157"/>
    </row>
    <row r="43" spans="2:27" s="83" customFormat="1" ht="24.75" customHeight="1" thickBot="1">
      <c r="B43" s="104">
        <v>20</v>
      </c>
      <c r="C43" s="143"/>
      <c r="D43" s="144"/>
      <c r="E43" s="144"/>
      <c r="F43" s="145"/>
      <c r="G43" s="146"/>
      <c r="H43" s="147"/>
      <c r="I43" s="147"/>
      <c r="J43" s="147"/>
      <c r="K43" s="147"/>
      <c r="L43" s="147"/>
      <c r="M43" s="147"/>
      <c r="N43" s="147"/>
      <c r="O43" s="148"/>
      <c r="P43" s="138"/>
      <c r="Q43" s="139"/>
      <c r="R43" s="140"/>
      <c r="S43" s="141"/>
      <c r="T43" s="142"/>
      <c r="U43" s="138"/>
      <c r="V43" s="139"/>
      <c r="W43" s="140"/>
      <c r="X43" s="155">
        <f t="shared" si="0"/>
        <v>0</v>
      </c>
      <c r="Y43" s="156"/>
      <c r="Z43" s="156"/>
      <c r="AA43" s="157"/>
    </row>
    <row r="44" spans="2:27" s="82" customFormat="1" ht="30" customHeight="1">
      <c r="B44" s="224" t="s">
        <v>83</v>
      </c>
      <c r="C44" s="225"/>
      <c r="D44" s="225"/>
      <c r="E44" s="225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9"/>
    </row>
    <row r="45" spans="2:27" s="82" customFormat="1" ht="24.75" customHeight="1" thickBot="1"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3"/>
    </row>
    <row r="46" spans="2:27" s="38" customFormat="1" ht="30" customHeight="1">
      <c r="B46" s="226" t="s">
        <v>5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27"/>
      <c r="P46" s="218" t="s">
        <v>5</v>
      </c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20"/>
    </row>
    <row r="47" spans="2:27" s="38" customFormat="1" ht="37.5" customHeight="1" thickBot="1">
      <c r="B47" s="289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90"/>
      <c r="P47" s="291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7"/>
    </row>
    <row r="48" spans="2:27" s="83" customFormat="1" ht="31.5" customHeight="1" thickTop="1">
      <c r="B48" s="236" t="s">
        <v>93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7" t="s">
        <v>105</v>
      </c>
      <c r="Y48" s="237"/>
      <c r="Z48" s="237"/>
      <c r="AA48" s="237"/>
    </row>
    <row r="49" spans="2:27" s="83" customFormat="1" ht="20.25" customHeight="1">
      <c r="B49" s="288">
        <f>IF(AC19,"( ต่อหน้าถัดไป )","")</f>
      </c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</row>
    <row r="50" spans="2:27" s="83" customFormat="1" ht="1.5" customHeight="1" thickBo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</row>
    <row r="51" spans="2:27" s="83" customFormat="1" ht="46.5" customHeight="1" thickBot="1">
      <c r="B51" s="86" t="s">
        <v>0</v>
      </c>
      <c r="C51" s="231" t="s">
        <v>89</v>
      </c>
      <c r="D51" s="232"/>
      <c r="E51" s="232"/>
      <c r="F51" s="234"/>
      <c r="G51" s="228" t="s">
        <v>3</v>
      </c>
      <c r="H51" s="229"/>
      <c r="I51" s="229"/>
      <c r="J51" s="229"/>
      <c r="K51" s="229"/>
      <c r="L51" s="229"/>
      <c r="M51" s="229"/>
      <c r="N51" s="229"/>
      <c r="O51" s="230"/>
      <c r="P51" s="228" t="s">
        <v>1</v>
      </c>
      <c r="Q51" s="229"/>
      <c r="R51" s="230"/>
      <c r="S51" s="228" t="s">
        <v>2</v>
      </c>
      <c r="T51" s="230"/>
      <c r="U51" s="231" t="s">
        <v>7</v>
      </c>
      <c r="V51" s="232"/>
      <c r="W51" s="230"/>
      <c r="X51" s="228" t="s">
        <v>6</v>
      </c>
      <c r="Y51" s="229"/>
      <c r="Z51" s="229"/>
      <c r="AA51" s="233"/>
    </row>
    <row r="52" spans="2:27" s="83" customFormat="1" ht="24.75" customHeight="1">
      <c r="B52" s="106">
        <v>21</v>
      </c>
      <c r="C52" s="143"/>
      <c r="D52" s="144"/>
      <c r="E52" s="144"/>
      <c r="F52" s="145"/>
      <c r="G52" s="146"/>
      <c r="H52" s="147"/>
      <c r="I52" s="147"/>
      <c r="J52" s="147"/>
      <c r="K52" s="147"/>
      <c r="L52" s="147"/>
      <c r="M52" s="147"/>
      <c r="N52" s="147"/>
      <c r="O52" s="148"/>
      <c r="P52" s="138"/>
      <c r="Q52" s="139"/>
      <c r="R52" s="140"/>
      <c r="S52" s="141"/>
      <c r="T52" s="142"/>
      <c r="U52" s="138"/>
      <c r="V52" s="139"/>
      <c r="W52" s="140"/>
      <c r="X52" s="155">
        <f aca="true" t="shared" si="1" ref="X52:X91">ROUND(P52*ROUND(U52,2),2)</f>
        <v>0</v>
      </c>
      <c r="Y52" s="156"/>
      <c r="Z52" s="156"/>
      <c r="AA52" s="157"/>
    </row>
    <row r="53" spans="2:27" s="83" customFormat="1" ht="24.75" customHeight="1">
      <c r="B53" s="104">
        <v>22</v>
      </c>
      <c r="C53" s="143"/>
      <c r="D53" s="144"/>
      <c r="E53" s="144"/>
      <c r="F53" s="145"/>
      <c r="G53" s="146"/>
      <c r="H53" s="147"/>
      <c r="I53" s="147"/>
      <c r="J53" s="147"/>
      <c r="K53" s="147"/>
      <c r="L53" s="147"/>
      <c r="M53" s="147"/>
      <c r="N53" s="147"/>
      <c r="O53" s="148"/>
      <c r="P53" s="138"/>
      <c r="Q53" s="139"/>
      <c r="R53" s="140"/>
      <c r="S53" s="141"/>
      <c r="T53" s="142"/>
      <c r="U53" s="138"/>
      <c r="V53" s="139"/>
      <c r="W53" s="140"/>
      <c r="X53" s="155">
        <f t="shared" si="1"/>
        <v>0</v>
      </c>
      <c r="Y53" s="156"/>
      <c r="Z53" s="156"/>
      <c r="AA53" s="157"/>
    </row>
    <row r="54" spans="2:27" s="83" customFormat="1" ht="24.75" customHeight="1">
      <c r="B54" s="106">
        <v>23</v>
      </c>
      <c r="C54" s="143"/>
      <c r="D54" s="144"/>
      <c r="E54" s="144"/>
      <c r="F54" s="145"/>
      <c r="G54" s="146"/>
      <c r="H54" s="147"/>
      <c r="I54" s="147"/>
      <c r="J54" s="147"/>
      <c r="K54" s="147"/>
      <c r="L54" s="147"/>
      <c r="M54" s="147"/>
      <c r="N54" s="147"/>
      <c r="O54" s="148"/>
      <c r="P54" s="138"/>
      <c r="Q54" s="139"/>
      <c r="R54" s="140"/>
      <c r="S54" s="141"/>
      <c r="T54" s="142"/>
      <c r="U54" s="138"/>
      <c r="V54" s="139"/>
      <c r="W54" s="140"/>
      <c r="X54" s="155">
        <f t="shared" si="1"/>
        <v>0</v>
      </c>
      <c r="Y54" s="156"/>
      <c r="Z54" s="156"/>
      <c r="AA54" s="157"/>
    </row>
    <row r="55" spans="2:27" s="83" customFormat="1" ht="24.75" customHeight="1">
      <c r="B55" s="104">
        <v>24</v>
      </c>
      <c r="C55" s="143"/>
      <c r="D55" s="144"/>
      <c r="E55" s="144"/>
      <c r="F55" s="145"/>
      <c r="G55" s="146"/>
      <c r="H55" s="147"/>
      <c r="I55" s="147"/>
      <c r="J55" s="147"/>
      <c r="K55" s="147"/>
      <c r="L55" s="147"/>
      <c r="M55" s="147"/>
      <c r="N55" s="147"/>
      <c r="O55" s="148"/>
      <c r="P55" s="138"/>
      <c r="Q55" s="139"/>
      <c r="R55" s="140"/>
      <c r="S55" s="141"/>
      <c r="T55" s="142"/>
      <c r="U55" s="138"/>
      <c r="V55" s="139"/>
      <c r="W55" s="140"/>
      <c r="X55" s="155">
        <f t="shared" si="1"/>
        <v>0</v>
      </c>
      <c r="Y55" s="156"/>
      <c r="Z55" s="156"/>
      <c r="AA55" s="157"/>
    </row>
    <row r="56" spans="2:27" s="83" customFormat="1" ht="24.75" customHeight="1">
      <c r="B56" s="106">
        <v>25</v>
      </c>
      <c r="C56" s="143"/>
      <c r="D56" s="144"/>
      <c r="E56" s="144"/>
      <c r="F56" s="145"/>
      <c r="G56" s="146"/>
      <c r="H56" s="147"/>
      <c r="I56" s="147"/>
      <c r="J56" s="147"/>
      <c r="K56" s="147"/>
      <c r="L56" s="147"/>
      <c r="M56" s="147"/>
      <c r="N56" s="147"/>
      <c r="O56" s="148"/>
      <c r="P56" s="138"/>
      <c r="Q56" s="139"/>
      <c r="R56" s="140"/>
      <c r="S56" s="141"/>
      <c r="T56" s="142"/>
      <c r="U56" s="138"/>
      <c r="V56" s="139"/>
      <c r="W56" s="140"/>
      <c r="X56" s="155">
        <f t="shared" si="1"/>
        <v>0</v>
      </c>
      <c r="Y56" s="156"/>
      <c r="Z56" s="156"/>
      <c r="AA56" s="157"/>
    </row>
    <row r="57" spans="2:27" s="83" customFormat="1" ht="24.75" customHeight="1">
      <c r="B57" s="104">
        <v>26</v>
      </c>
      <c r="C57" s="143"/>
      <c r="D57" s="144"/>
      <c r="E57" s="144"/>
      <c r="F57" s="145"/>
      <c r="G57" s="146"/>
      <c r="H57" s="147"/>
      <c r="I57" s="147"/>
      <c r="J57" s="147"/>
      <c r="K57" s="147"/>
      <c r="L57" s="147"/>
      <c r="M57" s="147"/>
      <c r="N57" s="147"/>
      <c r="O57" s="148"/>
      <c r="P57" s="138"/>
      <c r="Q57" s="139"/>
      <c r="R57" s="140"/>
      <c r="S57" s="141"/>
      <c r="T57" s="142"/>
      <c r="U57" s="138"/>
      <c r="V57" s="139"/>
      <c r="W57" s="140"/>
      <c r="X57" s="155">
        <f t="shared" si="1"/>
        <v>0</v>
      </c>
      <c r="Y57" s="156"/>
      <c r="Z57" s="156"/>
      <c r="AA57" s="157"/>
    </row>
    <row r="58" spans="2:27" s="83" customFormat="1" ht="24.75" customHeight="1">
      <c r="B58" s="106">
        <v>27</v>
      </c>
      <c r="C58" s="143"/>
      <c r="D58" s="144"/>
      <c r="E58" s="144"/>
      <c r="F58" s="145"/>
      <c r="G58" s="146"/>
      <c r="H58" s="147"/>
      <c r="I58" s="147"/>
      <c r="J58" s="147"/>
      <c r="K58" s="147"/>
      <c r="L58" s="147"/>
      <c r="M58" s="147"/>
      <c r="N58" s="147"/>
      <c r="O58" s="148"/>
      <c r="P58" s="138"/>
      <c r="Q58" s="139"/>
      <c r="R58" s="140"/>
      <c r="S58" s="141"/>
      <c r="T58" s="142"/>
      <c r="U58" s="138"/>
      <c r="V58" s="139"/>
      <c r="W58" s="140"/>
      <c r="X58" s="155">
        <f t="shared" si="1"/>
        <v>0</v>
      </c>
      <c r="Y58" s="156"/>
      <c r="Z58" s="156"/>
      <c r="AA58" s="157"/>
    </row>
    <row r="59" spans="2:27" s="83" customFormat="1" ht="24.75" customHeight="1">
      <c r="B59" s="104">
        <v>28</v>
      </c>
      <c r="C59" s="143"/>
      <c r="D59" s="144"/>
      <c r="E59" s="144"/>
      <c r="F59" s="145"/>
      <c r="G59" s="146"/>
      <c r="H59" s="147"/>
      <c r="I59" s="147"/>
      <c r="J59" s="147"/>
      <c r="K59" s="147"/>
      <c r="L59" s="147"/>
      <c r="M59" s="147"/>
      <c r="N59" s="147"/>
      <c r="O59" s="148"/>
      <c r="P59" s="138"/>
      <c r="Q59" s="139"/>
      <c r="R59" s="140"/>
      <c r="S59" s="141"/>
      <c r="T59" s="142"/>
      <c r="U59" s="138"/>
      <c r="V59" s="139"/>
      <c r="W59" s="140"/>
      <c r="X59" s="155">
        <f t="shared" si="1"/>
        <v>0</v>
      </c>
      <c r="Y59" s="156"/>
      <c r="Z59" s="156"/>
      <c r="AA59" s="157"/>
    </row>
    <row r="60" spans="2:27" s="83" customFormat="1" ht="24.75" customHeight="1">
      <c r="B60" s="106">
        <v>29</v>
      </c>
      <c r="C60" s="143"/>
      <c r="D60" s="144"/>
      <c r="E60" s="144"/>
      <c r="F60" s="145"/>
      <c r="G60" s="146"/>
      <c r="H60" s="147"/>
      <c r="I60" s="147"/>
      <c r="J60" s="147"/>
      <c r="K60" s="147"/>
      <c r="L60" s="147"/>
      <c r="M60" s="147"/>
      <c r="N60" s="147"/>
      <c r="O60" s="148"/>
      <c r="P60" s="138"/>
      <c r="Q60" s="139"/>
      <c r="R60" s="140"/>
      <c r="S60" s="141"/>
      <c r="T60" s="142"/>
      <c r="U60" s="138"/>
      <c r="V60" s="139"/>
      <c r="W60" s="140"/>
      <c r="X60" s="155">
        <f t="shared" si="1"/>
        <v>0</v>
      </c>
      <c r="Y60" s="156"/>
      <c r="Z60" s="156"/>
      <c r="AA60" s="157"/>
    </row>
    <row r="61" spans="2:27" s="83" customFormat="1" ht="24.75" customHeight="1">
      <c r="B61" s="104">
        <v>30</v>
      </c>
      <c r="C61" s="143"/>
      <c r="D61" s="144"/>
      <c r="E61" s="144"/>
      <c r="F61" s="145"/>
      <c r="G61" s="146"/>
      <c r="H61" s="147"/>
      <c r="I61" s="147"/>
      <c r="J61" s="147"/>
      <c r="K61" s="147"/>
      <c r="L61" s="147"/>
      <c r="M61" s="147"/>
      <c r="N61" s="147"/>
      <c r="O61" s="148"/>
      <c r="P61" s="138"/>
      <c r="Q61" s="139"/>
      <c r="R61" s="140"/>
      <c r="S61" s="141"/>
      <c r="T61" s="142"/>
      <c r="U61" s="138"/>
      <c r="V61" s="139"/>
      <c r="W61" s="140"/>
      <c r="X61" s="155">
        <f t="shared" si="1"/>
        <v>0</v>
      </c>
      <c r="Y61" s="156"/>
      <c r="Z61" s="156"/>
      <c r="AA61" s="157"/>
    </row>
    <row r="62" spans="2:27" s="83" customFormat="1" ht="24.75" customHeight="1">
      <c r="B62" s="122">
        <v>31</v>
      </c>
      <c r="C62" s="158"/>
      <c r="D62" s="159"/>
      <c r="E62" s="159"/>
      <c r="F62" s="160"/>
      <c r="G62" s="161"/>
      <c r="H62" s="162"/>
      <c r="I62" s="162"/>
      <c r="J62" s="162"/>
      <c r="K62" s="162"/>
      <c r="L62" s="162"/>
      <c r="M62" s="162"/>
      <c r="N62" s="162"/>
      <c r="O62" s="163"/>
      <c r="P62" s="149"/>
      <c r="Q62" s="150"/>
      <c r="R62" s="151"/>
      <c r="S62" s="137"/>
      <c r="T62" s="164"/>
      <c r="U62" s="149"/>
      <c r="V62" s="150"/>
      <c r="W62" s="151"/>
      <c r="X62" s="152">
        <f t="shared" si="1"/>
        <v>0</v>
      </c>
      <c r="Y62" s="153"/>
      <c r="Z62" s="153"/>
      <c r="AA62" s="154"/>
    </row>
    <row r="63" spans="2:27" s="83" customFormat="1" ht="24.75" customHeight="1">
      <c r="B63" s="104">
        <v>32</v>
      </c>
      <c r="C63" s="143"/>
      <c r="D63" s="179"/>
      <c r="E63" s="179"/>
      <c r="F63" s="180"/>
      <c r="G63" s="146"/>
      <c r="H63" s="147"/>
      <c r="I63" s="147"/>
      <c r="J63" s="147"/>
      <c r="K63" s="147"/>
      <c r="L63" s="147"/>
      <c r="M63" s="147"/>
      <c r="N63" s="147"/>
      <c r="O63" s="148"/>
      <c r="P63" s="138"/>
      <c r="Q63" s="139"/>
      <c r="R63" s="140"/>
      <c r="S63" s="141"/>
      <c r="T63" s="142"/>
      <c r="U63" s="138"/>
      <c r="V63" s="139"/>
      <c r="W63" s="140"/>
      <c r="X63" s="155">
        <f t="shared" si="1"/>
        <v>0</v>
      </c>
      <c r="Y63" s="156"/>
      <c r="Z63" s="156"/>
      <c r="AA63" s="157"/>
    </row>
    <row r="64" spans="2:27" s="83" customFormat="1" ht="24.75" customHeight="1">
      <c r="B64" s="106">
        <v>33</v>
      </c>
      <c r="C64" s="143"/>
      <c r="D64" s="144"/>
      <c r="E64" s="144"/>
      <c r="F64" s="145"/>
      <c r="G64" s="146"/>
      <c r="H64" s="147"/>
      <c r="I64" s="147"/>
      <c r="J64" s="147"/>
      <c r="K64" s="147"/>
      <c r="L64" s="147"/>
      <c r="M64" s="147"/>
      <c r="N64" s="147"/>
      <c r="O64" s="148"/>
      <c r="P64" s="138"/>
      <c r="Q64" s="139"/>
      <c r="R64" s="140"/>
      <c r="S64" s="141"/>
      <c r="T64" s="142"/>
      <c r="U64" s="138"/>
      <c r="V64" s="139"/>
      <c r="W64" s="140"/>
      <c r="X64" s="155">
        <f t="shared" si="1"/>
        <v>0</v>
      </c>
      <c r="Y64" s="156"/>
      <c r="Z64" s="156"/>
      <c r="AA64" s="157"/>
    </row>
    <row r="65" spans="2:27" s="83" customFormat="1" ht="24.75" customHeight="1">
      <c r="B65" s="104">
        <v>34</v>
      </c>
      <c r="C65" s="143"/>
      <c r="D65" s="144"/>
      <c r="E65" s="144"/>
      <c r="F65" s="145"/>
      <c r="G65" s="146"/>
      <c r="H65" s="147"/>
      <c r="I65" s="147"/>
      <c r="J65" s="147"/>
      <c r="K65" s="147"/>
      <c r="L65" s="147"/>
      <c r="M65" s="147"/>
      <c r="N65" s="147"/>
      <c r="O65" s="148"/>
      <c r="P65" s="138"/>
      <c r="Q65" s="139"/>
      <c r="R65" s="140"/>
      <c r="S65" s="141"/>
      <c r="T65" s="142"/>
      <c r="U65" s="138"/>
      <c r="V65" s="139"/>
      <c r="W65" s="140"/>
      <c r="X65" s="155">
        <f t="shared" si="1"/>
        <v>0</v>
      </c>
      <c r="Y65" s="156"/>
      <c r="Z65" s="156"/>
      <c r="AA65" s="157"/>
    </row>
    <row r="66" spans="2:27" s="83" customFormat="1" ht="24.75" customHeight="1">
      <c r="B66" s="106">
        <v>35</v>
      </c>
      <c r="C66" s="143"/>
      <c r="D66" s="144"/>
      <c r="E66" s="144"/>
      <c r="F66" s="145"/>
      <c r="G66" s="146"/>
      <c r="H66" s="147"/>
      <c r="I66" s="147"/>
      <c r="J66" s="147"/>
      <c r="K66" s="147"/>
      <c r="L66" s="147"/>
      <c r="M66" s="147"/>
      <c r="N66" s="147"/>
      <c r="O66" s="148"/>
      <c r="P66" s="138"/>
      <c r="Q66" s="139"/>
      <c r="R66" s="140"/>
      <c r="S66" s="141"/>
      <c r="T66" s="142"/>
      <c r="U66" s="138"/>
      <c r="V66" s="139"/>
      <c r="W66" s="140"/>
      <c r="X66" s="155">
        <f t="shared" si="1"/>
        <v>0</v>
      </c>
      <c r="Y66" s="156"/>
      <c r="Z66" s="156"/>
      <c r="AA66" s="157"/>
    </row>
    <row r="67" spans="2:27" s="83" customFormat="1" ht="24.75" customHeight="1">
      <c r="B67" s="104">
        <v>36</v>
      </c>
      <c r="C67" s="143"/>
      <c r="D67" s="144"/>
      <c r="E67" s="144"/>
      <c r="F67" s="145"/>
      <c r="G67" s="146"/>
      <c r="H67" s="147"/>
      <c r="I67" s="147"/>
      <c r="J67" s="147"/>
      <c r="K67" s="147"/>
      <c r="L67" s="147"/>
      <c r="M67" s="147"/>
      <c r="N67" s="147"/>
      <c r="O67" s="148"/>
      <c r="P67" s="138"/>
      <c r="Q67" s="139"/>
      <c r="R67" s="140"/>
      <c r="S67" s="141"/>
      <c r="T67" s="142"/>
      <c r="U67" s="138"/>
      <c r="V67" s="139"/>
      <c r="W67" s="140"/>
      <c r="X67" s="155">
        <f t="shared" si="1"/>
        <v>0</v>
      </c>
      <c r="Y67" s="156"/>
      <c r="Z67" s="156"/>
      <c r="AA67" s="157"/>
    </row>
    <row r="68" spans="2:27" s="83" customFormat="1" ht="24.75" customHeight="1">
      <c r="B68" s="106">
        <v>37</v>
      </c>
      <c r="C68" s="143"/>
      <c r="D68" s="144"/>
      <c r="E68" s="144"/>
      <c r="F68" s="145"/>
      <c r="G68" s="146"/>
      <c r="H68" s="147"/>
      <c r="I68" s="147"/>
      <c r="J68" s="147"/>
      <c r="K68" s="147"/>
      <c r="L68" s="147"/>
      <c r="M68" s="147"/>
      <c r="N68" s="147"/>
      <c r="O68" s="148"/>
      <c r="P68" s="138"/>
      <c r="Q68" s="139"/>
      <c r="R68" s="140"/>
      <c r="S68" s="141"/>
      <c r="T68" s="142"/>
      <c r="U68" s="138"/>
      <c r="V68" s="139"/>
      <c r="W68" s="140"/>
      <c r="X68" s="155">
        <f t="shared" si="1"/>
        <v>0</v>
      </c>
      <c r="Y68" s="156"/>
      <c r="Z68" s="156"/>
      <c r="AA68" s="157"/>
    </row>
    <row r="69" spans="2:27" s="83" customFormat="1" ht="24.75" customHeight="1">
      <c r="B69" s="104">
        <v>38</v>
      </c>
      <c r="C69" s="143"/>
      <c r="D69" s="144"/>
      <c r="E69" s="144"/>
      <c r="F69" s="145"/>
      <c r="G69" s="146"/>
      <c r="H69" s="147"/>
      <c r="I69" s="147"/>
      <c r="J69" s="147"/>
      <c r="K69" s="147"/>
      <c r="L69" s="147"/>
      <c r="M69" s="147"/>
      <c r="N69" s="147"/>
      <c r="O69" s="148"/>
      <c r="P69" s="138"/>
      <c r="Q69" s="139"/>
      <c r="R69" s="140"/>
      <c r="S69" s="141"/>
      <c r="T69" s="142"/>
      <c r="U69" s="138"/>
      <c r="V69" s="139"/>
      <c r="W69" s="140"/>
      <c r="X69" s="155">
        <f t="shared" si="1"/>
        <v>0</v>
      </c>
      <c r="Y69" s="156"/>
      <c r="Z69" s="156"/>
      <c r="AA69" s="157"/>
    </row>
    <row r="70" spans="2:27" s="83" customFormat="1" ht="24.75" customHeight="1">
      <c r="B70" s="106">
        <v>39</v>
      </c>
      <c r="C70" s="143"/>
      <c r="D70" s="144"/>
      <c r="E70" s="144"/>
      <c r="F70" s="145"/>
      <c r="G70" s="146"/>
      <c r="H70" s="147"/>
      <c r="I70" s="147"/>
      <c r="J70" s="147"/>
      <c r="K70" s="147"/>
      <c r="L70" s="147"/>
      <c r="M70" s="147"/>
      <c r="N70" s="147"/>
      <c r="O70" s="148"/>
      <c r="P70" s="138"/>
      <c r="Q70" s="139"/>
      <c r="R70" s="140"/>
      <c r="S70" s="141"/>
      <c r="T70" s="142"/>
      <c r="U70" s="138"/>
      <c r="V70" s="139"/>
      <c r="W70" s="140"/>
      <c r="X70" s="155">
        <f t="shared" si="1"/>
        <v>0</v>
      </c>
      <c r="Y70" s="156"/>
      <c r="Z70" s="156"/>
      <c r="AA70" s="157"/>
    </row>
    <row r="71" spans="2:27" s="83" customFormat="1" ht="24.75" customHeight="1">
      <c r="B71" s="104">
        <v>40</v>
      </c>
      <c r="C71" s="143"/>
      <c r="D71" s="144"/>
      <c r="E71" s="144"/>
      <c r="F71" s="145"/>
      <c r="G71" s="146"/>
      <c r="H71" s="147"/>
      <c r="I71" s="147"/>
      <c r="J71" s="147"/>
      <c r="K71" s="147"/>
      <c r="L71" s="147"/>
      <c r="M71" s="147"/>
      <c r="N71" s="147"/>
      <c r="O71" s="148"/>
      <c r="P71" s="138"/>
      <c r="Q71" s="139"/>
      <c r="R71" s="140"/>
      <c r="S71" s="141"/>
      <c r="T71" s="142"/>
      <c r="U71" s="138"/>
      <c r="V71" s="139"/>
      <c r="W71" s="140"/>
      <c r="X71" s="155">
        <f t="shared" si="1"/>
        <v>0</v>
      </c>
      <c r="Y71" s="156"/>
      <c r="Z71" s="156"/>
      <c r="AA71" s="157"/>
    </row>
    <row r="72" spans="2:27" s="83" customFormat="1" ht="24.75" customHeight="1">
      <c r="B72" s="106">
        <v>41</v>
      </c>
      <c r="C72" s="143"/>
      <c r="D72" s="144"/>
      <c r="E72" s="144"/>
      <c r="F72" s="145"/>
      <c r="G72" s="146"/>
      <c r="H72" s="147"/>
      <c r="I72" s="147"/>
      <c r="J72" s="147"/>
      <c r="K72" s="147"/>
      <c r="L72" s="147"/>
      <c r="M72" s="147"/>
      <c r="N72" s="147"/>
      <c r="O72" s="148"/>
      <c r="P72" s="138"/>
      <c r="Q72" s="139"/>
      <c r="R72" s="140"/>
      <c r="S72" s="141"/>
      <c r="T72" s="142"/>
      <c r="U72" s="138"/>
      <c r="V72" s="139"/>
      <c r="W72" s="140"/>
      <c r="X72" s="155">
        <f t="shared" si="1"/>
        <v>0</v>
      </c>
      <c r="Y72" s="156"/>
      <c r="Z72" s="156"/>
      <c r="AA72" s="157"/>
    </row>
    <row r="73" spans="2:27" s="83" customFormat="1" ht="24.75" customHeight="1">
      <c r="B73" s="104">
        <v>42</v>
      </c>
      <c r="C73" s="143"/>
      <c r="D73" s="144"/>
      <c r="E73" s="144"/>
      <c r="F73" s="145"/>
      <c r="G73" s="146"/>
      <c r="H73" s="147"/>
      <c r="I73" s="147"/>
      <c r="J73" s="147"/>
      <c r="K73" s="147"/>
      <c r="L73" s="147"/>
      <c r="M73" s="147"/>
      <c r="N73" s="147"/>
      <c r="O73" s="148"/>
      <c r="P73" s="138"/>
      <c r="Q73" s="139"/>
      <c r="R73" s="140"/>
      <c r="S73" s="141"/>
      <c r="T73" s="142"/>
      <c r="U73" s="138"/>
      <c r="V73" s="139"/>
      <c r="W73" s="140"/>
      <c r="X73" s="155">
        <f t="shared" si="1"/>
        <v>0</v>
      </c>
      <c r="Y73" s="156"/>
      <c r="Z73" s="156"/>
      <c r="AA73" s="157"/>
    </row>
    <row r="74" spans="2:27" s="83" customFormat="1" ht="24.75" customHeight="1">
      <c r="B74" s="106">
        <v>43</v>
      </c>
      <c r="C74" s="143"/>
      <c r="D74" s="144"/>
      <c r="E74" s="144"/>
      <c r="F74" s="145"/>
      <c r="G74" s="146"/>
      <c r="H74" s="147"/>
      <c r="I74" s="147"/>
      <c r="J74" s="147"/>
      <c r="K74" s="147"/>
      <c r="L74" s="147"/>
      <c r="M74" s="147"/>
      <c r="N74" s="147"/>
      <c r="O74" s="148"/>
      <c r="P74" s="138"/>
      <c r="Q74" s="139"/>
      <c r="R74" s="140"/>
      <c r="S74" s="141"/>
      <c r="T74" s="142"/>
      <c r="U74" s="138"/>
      <c r="V74" s="139"/>
      <c r="W74" s="140"/>
      <c r="X74" s="155">
        <f t="shared" si="1"/>
        <v>0</v>
      </c>
      <c r="Y74" s="156"/>
      <c r="Z74" s="156"/>
      <c r="AA74" s="157"/>
    </row>
    <row r="75" spans="2:27" s="83" customFormat="1" ht="24.75" customHeight="1">
      <c r="B75" s="104">
        <v>44</v>
      </c>
      <c r="C75" s="143"/>
      <c r="D75" s="144"/>
      <c r="E75" s="144"/>
      <c r="F75" s="145"/>
      <c r="G75" s="146"/>
      <c r="H75" s="147"/>
      <c r="I75" s="147"/>
      <c r="J75" s="147"/>
      <c r="K75" s="147"/>
      <c r="L75" s="147"/>
      <c r="M75" s="147"/>
      <c r="N75" s="147"/>
      <c r="O75" s="148"/>
      <c r="P75" s="138"/>
      <c r="Q75" s="139"/>
      <c r="R75" s="140"/>
      <c r="S75" s="141"/>
      <c r="T75" s="142"/>
      <c r="U75" s="138"/>
      <c r="V75" s="139"/>
      <c r="W75" s="140"/>
      <c r="X75" s="155">
        <f t="shared" si="1"/>
        <v>0</v>
      </c>
      <c r="Y75" s="156"/>
      <c r="Z75" s="156"/>
      <c r="AA75" s="157"/>
    </row>
    <row r="76" spans="2:27" s="83" customFormat="1" ht="24.75" customHeight="1">
      <c r="B76" s="106">
        <v>45</v>
      </c>
      <c r="C76" s="202"/>
      <c r="D76" s="203"/>
      <c r="E76" s="203"/>
      <c r="F76" s="204"/>
      <c r="G76" s="205"/>
      <c r="H76" s="206"/>
      <c r="I76" s="206"/>
      <c r="J76" s="206"/>
      <c r="K76" s="206"/>
      <c r="L76" s="206"/>
      <c r="M76" s="206"/>
      <c r="N76" s="206"/>
      <c r="O76" s="207"/>
      <c r="P76" s="208"/>
      <c r="Q76" s="209"/>
      <c r="R76" s="210"/>
      <c r="S76" s="211"/>
      <c r="T76" s="212"/>
      <c r="U76" s="208"/>
      <c r="V76" s="209"/>
      <c r="W76" s="210"/>
      <c r="X76" s="213">
        <f t="shared" si="1"/>
        <v>0</v>
      </c>
      <c r="Y76" s="214"/>
      <c r="Z76" s="214"/>
      <c r="AA76" s="215"/>
    </row>
    <row r="77" spans="2:27" s="83" customFormat="1" ht="24.75" customHeight="1">
      <c r="B77" s="106">
        <v>46</v>
      </c>
      <c r="C77" s="158"/>
      <c r="D77" s="159"/>
      <c r="E77" s="159"/>
      <c r="F77" s="160"/>
      <c r="G77" s="161"/>
      <c r="H77" s="162"/>
      <c r="I77" s="162"/>
      <c r="J77" s="162"/>
      <c r="K77" s="162"/>
      <c r="L77" s="162"/>
      <c r="M77" s="162"/>
      <c r="N77" s="162"/>
      <c r="O77" s="163"/>
      <c r="P77" s="149"/>
      <c r="Q77" s="150"/>
      <c r="R77" s="151"/>
      <c r="S77" s="137"/>
      <c r="T77" s="164"/>
      <c r="U77" s="149"/>
      <c r="V77" s="150"/>
      <c r="W77" s="151"/>
      <c r="X77" s="152">
        <f t="shared" si="1"/>
        <v>0</v>
      </c>
      <c r="Y77" s="153"/>
      <c r="Z77" s="153"/>
      <c r="AA77" s="154"/>
    </row>
    <row r="78" spans="2:27" s="83" customFormat="1" ht="24.75" customHeight="1">
      <c r="B78" s="104">
        <v>47</v>
      </c>
      <c r="C78" s="143"/>
      <c r="D78" s="144"/>
      <c r="E78" s="144"/>
      <c r="F78" s="145"/>
      <c r="G78" s="146"/>
      <c r="H78" s="147"/>
      <c r="I78" s="147"/>
      <c r="J78" s="147"/>
      <c r="K78" s="147"/>
      <c r="L78" s="147"/>
      <c r="M78" s="147"/>
      <c r="N78" s="147"/>
      <c r="O78" s="148"/>
      <c r="P78" s="138"/>
      <c r="Q78" s="139"/>
      <c r="R78" s="140"/>
      <c r="S78" s="141"/>
      <c r="T78" s="142"/>
      <c r="U78" s="138"/>
      <c r="V78" s="139"/>
      <c r="W78" s="140"/>
      <c r="X78" s="155">
        <f t="shared" si="1"/>
        <v>0</v>
      </c>
      <c r="Y78" s="156"/>
      <c r="Z78" s="156"/>
      <c r="AA78" s="157"/>
    </row>
    <row r="79" spans="2:27" s="83" customFormat="1" ht="24.75" customHeight="1">
      <c r="B79" s="106">
        <v>48</v>
      </c>
      <c r="C79" s="143"/>
      <c r="D79" s="144"/>
      <c r="E79" s="144"/>
      <c r="F79" s="145"/>
      <c r="G79" s="146"/>
      <c r="H79" s="147"/>
      <c r="I79" s="147"/>
      <c r="J79" s="147"/>
      <c r="K79" s="147"/>
      <c r="L79" s="147"/>
      <c r="M79" s="147"/>
      <c r="N79" s="147"/>
      <c r="O79" s="148"/>
      <c r="P79" s="138"/>
      <c r="Q79" s="139"/>
      <c r="R79" s="140"/>
      <c r="S79" s="141"/>
      <c r="T79" s="142"/>
      <c r="U79" s="138"/>
      <c r="V79" s="139"/>
      <c r="W79" s="140"/>
      <c r="X79" s="155">
        <f t="shared" si="1"/>
        <v>0</v>
      </c>
      <c r="Y79" s="156"/>
      <c r="Z79" s="156"/>
      <c r="AA79" s="157"/>
    </row>
    <row r="80" spans="2:27" s="83" customFormat="1" ht="24.75" customHeight="1">
      <c r="B80" s="106">
        <v>49</v>
      </c>
      <c r="C80" s="143"/>
      <c r="D80" s="144"/>
      <c r="E80" s="144"/>
      <c r="F80" s="145"/>
      <c r="G80" s="146"/>
      <c r="H80" s="147"/>
      <c r="I80" s="147"/>
      <c r="J80" s="147"/>
      <c r="K80" s="147"/>
      <c r="L80" s="147"/>
      <c r="M80" s="147"/>
      <c r="N80" s="147"/>
      <c r="O80" s="148"/>
      <c r="P80" s="138"/>
      <c r="Q80" s="139"/>
      <c r="R80" s="140"/>
      <c r="S80" s="141"/>
      <c r="T80" s="142"/>
      <c r="U80" s="138"/>
      <c r="V80" s="139"/>
      <c r="W80" s="140"/>
      <c r="X80" s="155">
        <f t="shared" si="1"/>
        <v>0</v>
      </c>
      <c r="Y80" s="156"/>
      <c r="Z80" s="156"/>
      <c r="AA80" s="157"/>
    </row>
    <row r="81" spans="2:27" s="83" customFormat="1" ht="24.75" customHeight="1">
      <c r="B81" s="104">
        <v>50</v>
      </c>
      <c r="C81" s="143"/>
      <c r="D81" s="144"/>
      <c r="E81" s="144"/>
      <c r="F81" s="145"/>
      <c r="G81" s="146"/>
      <c r="H81" s="147"/>
      <c r="I81" s="147"/>
      <c r="J81" s="147"/>
      <c r="K81" s="147"/>
      <c r="L81" s="147"/>
      <c r="M81" s="147"/>
      <c r="N81" s="147"/>
      <c r="O81" s="148"/>
      <c r="P81" s="138"/>
      <c r="Q81" s="139"/>
      <c r="R81" s="140"/>
      <c r="S81" s="141"/>
      <c r="T81" s="142"/>
      <c r="U81" s="138"/>
      <c r="V81" s="139"/>
      <c r="W81" s="140"/>
      <c r="X81" s="155">
        <f t="shared" si="1"/>
        <v>0</v>
      </c>
      <c r="Y81" s="156"/>
      <c r="Z81" s="156"/>
      <c r="AA81" s="157"/>
    </row>
    <row r="82" spans="2:27" s="83" customFormat="1" ht="24.75" customHeight="1">
      <c r="B82" s="122">
        <v>51</v>
      </c>
      <c r="C82" s="158"/>
      <c r="D82" s="159"/>
      <c r="E82" s="159"/>
      <c r="F82" s="160"/>
      <c r="G82" s="161"/>
      <c r="H82" s="162"/>
      <c r="I82" s="162"/>
      <c r="J82" s="162"/>
      <c r="K82" s="162"/>
      <c r="L82" s="162"/>
      <c r="M82" s="162"/>
      <c r="N82" s="162"/>
      <c r="O82" s="163"/>
      <c r="P82" s="149"/>
      <c r="Q82" s="150"/>
      <c r="R82" s="151"/>
      <c r="S82" s="137"/>
      <c r="T82" s="164"/>
      <c r="U82" s="149"/>
      <c r="V82" s="150"/>
      <c r="W82" s="151"/>
      <c r="X82" s="152">
        <f t="shared" si="1"/>
        <v>0</v>
      </c>
      <c r="Y82" s="153"/>
      <c r="Z82" s="153"/>
      <c r="AA82" s="154"/>
    </row>
    <row r="83" spans="2:27" s="83" customFormat="1" ht="24.75" customHeight="1">
      <c r="B83" s="104">
        <v>52</v>
      </c>
      <c r="C83" s="143"/>
      <c r="D83" s="179"/>
      <c r="E83" s="179"/>
      <c r="F83" s="180"/>
      <c r="G83" s="146"/>
      <c r="H83" s="147"/>
      <c r="I83" s="147"/>
      <c r="J83" s="147"/>
      <c r="K83" s="147"/>
      <c r="L83" s="147"/>
      <c r="M83" s="147"/>
      <c r="N83" s="147"/>
      <c r="O83" s="148"/>
      <c r="P83" s="138"/>
      <c r="Q83" s="139"/>
      <c r="R83" s="140"/>
      <c r="S83" s="141"/>
      <c r="T83" s="142"/>
      <c r="U83" s="138"/>
      <c r="V83" s="139"/>
      <c r="W83" s="140"/>
      <c r="X83" s="155">
        <f t="shared" si="1"/>
        <v>0</v>
      </c>
      <c r="Y83" s="156"/>
      <c r="Z83" s="156"/>
      <c r="AA83" s="157"/>
    </row>
    <row r="84" spans="2:27" s="83" customFormat="1" ht="24.75" customHeight="1">
      <c r="B84" s="106">
        <v>53</v>
      </c>
      <c r="C84" s="143"/>
      <c r="D84" s="144"/>
      <c r="E84" s="144"/>
      <c r="F84" s="145"/>
      <c r="G84" s="146"/>
      <c r="H84" s="147"/>
      <c r="I84" s="147"/>
      <c r="J84" s="147"/>
      <c r="K84" s="147"/>
      <c r="L84" s="147"/>
      <c r="M84" s="147"/>
      <c r="N84" s="147"/>
      <c r="O84" s="148"/>
      <c r="P84" s="138"/>
      <c r="Q84" s="139"/>
      <c r="R84" s="140"/>
      <c r="S84" s="141"/>
      <c r="T84" s="142"/>
      <c r="U84" s="138"/>
      <c r="V84" s="139"/>
      <c r="W84" s="140"/>
      <c r="X84" s="155">
        <f t="shared" si="1"/>
        <v>0</v>
      </c>
      <c r="Y84" s="156"/>
      <c r="Z84" s="156"/>
      <c r="AA84" s="157"/>
    </row>
    <row r="85" spans="2:27" s="83" customFormat="1" ht="24.75" customHeight="1">
      <c r="B85" s="104">
        <v>54</v>
      </c>
      <c r="C85" s="143"/>
      <c r="D85" s="144"/>
      <c r="E85" s="144"/>
      <c r="F85" s="145"/>
      <c r="G85" s="146"/>
      <c r="H85" s="147"/>
      <c r="I85" s="147"/>
      <c r="J85" s="147"/>
      <c r="K85" s="147"/>
      <c r="L85" s="147"/>
      <c r="M85" s="147"/>
      <c r="N85" s="147"/>
      <c r="O85" s="148"/>
      <c r="P85" s="138"/>
      <c r="Q85" s="139"/>
      <c r="R85" s="140"/>
      <c r="S85" s="141"/>
      <c r="T85" s="142"/>
      <c r="U85" s="138"/>
      <c r="V85" s="139"/>
      <c r="W85" s="140"/>
      <c r="X85" s="155">
        <f t="shared" si="1"/>
        <v>0</v>
      </c>
      <c r="Y85" s="156"/>
      <c r="Z85" s="156"/>
      <c r="AA85" s="157"/>
    </row>
    <row r="86" spans="2:27" s="83" customFormat="1" ht="24.75" customHeight="1">
      <c r="B86" s="106">
        <v>55</v>
      </c>
      <c r="C86" s="143"/>
      <c r="D86" s="144"/>
      <c r="E86" s="144"/>
      <c r="F86" s="145"/>
      <c r="G86" s="146"/>
      <c r="H86" s="147"/>
      <c r="I86" s="147"/>
      <c r="J86" s="147"/>
      <c r="K86" s="147"/>
      <c r="L86" s="147"/>
      <c r="M86" s="147"/>
      <c r="N86" s="147"/>
      <c r="O86" s="148"/>
      <c r="P86" s="138"/>
      <c r="Q86" s="139"/>
      <c r="R86" s="140"/>
      <c r="S86" s="141"/>
      <c r="T86" s="142"/>
      <c r="U86" s="138"/>
      <c r="V86" s="139"/>
      <c r="W86" s="140"/>
      <c r="X86" s="155">
        <f t="shared" si="1"/>
        <v>0</v>
      </c>
      <c r="Y86" s="156"/>
      <c r="Z86" s="156"/>
      <c r="AA86" s="157"/>
    </row>
    <row r="87" spans="2:27" s="83" customFormat="1" ht="24.75" customHeight="1">
      <c r="B87" s="104">
        <v>56</v>
      </c>
      <c r="C87" s="143"/>
      <c r="D87" s="144"/>
      <c r="E87" s="144"/>
      <c r="F87" s="145"/>
      <c r="G87" s="146"/>
      <c r="H87" s="147"/>
      <c r="I87" s="147"/>
      <c r="J87" s="147"/>
      <c r="K87" s="147"/>
      <c r="L87" s="147"/>
      <c r="M87" s="147"/>
      <c r="N87" s="147"/>
      <c r="O87" s="148"/>
      <c r="P87" s="138"/>
      <c r="Q87" s="139"/>
      <c r="R87" s="140"/>
      <c r="S87" s="141"/>
      <c r="T87" s="142"/>
      <c r="U87" s="138"/>
      <c r="V87" s="139"/>
      <c r="W87" s="140"/>
      <c r="X87" s="155">
        <f t="shared" si="1"/>
        <v>0</v>
      </c>
      <c r="Y87" s="156"/>
      <c r="Z87" s="156"/>
      <c r="AA87" s="157"/>
    </row>
    <row r="88" spans="2:27" s="83" customFormat="1" ht="24.75" customHeight="1">
      <c r="B88" s="106">
        <v>57</v>
      </c>
      <c r="C88" s="143"/>
      <c r="D88" s="144"/>
      <c r="E88" s="144"/>
      <c r="F88" s="145"/>
      <c r="G88" s="146"/>
      <c r="H88" s="147"/>
      <c r="I88" s="147"/>
      <c r="J88" s="147"/>
      <c r="K88" s="147"/>
      <c r="L88" s="147"/>
      <c r="M88" s="147"/>
      <c r="N88" s="147"/>
      <c r="O88" s="148"/>
      <c r="P88" s="138"/>
      <c r="Q88" s="139"/>
      <c r="R88" s="140"/>
      <c r="S88" s="141"/>
      <c r="T88" s="142"/>
      <c r="U88" s="138"/>
      <c r="V88" s="139"/>
      <c r="W88" s="140"/>
      <c r="X88" s="155">
        <f t="shared" si="1"/>
        <v>0</v>
      </c>
      <c r="Y88" s="156"/>
      <c r="Z88" s="156"/>
      <c r="AA88" s="157"/>
    </row>
    <row r="89" spans="2:27" ht="24.75" customHeight="1">
      <c r="B89" s="104">
        <v>58</v>
      </c>
      <c r="C89" s="143"/>
      <c r="D89" s="144"/>
      <c r="E89" s="144"/>
      <c r="F89" s="145"/>
      <c r="G89" s="146"/>
      <c r="H89" s="147"/>
      <c r="I89" s="147"/>
      <c r="J89" s="147"/>
      <c r="K89" s="147"/>
      <c r="L89" s="147"/>
      <c r="M89" s="147"/>
      <c r="N89" s="147"/>
      <c r="O89" s="148"/>
      <c r="P89" s="138"/>
      <c r="Q89" s="139"/>
      <c r="R89" s="140"/>
      <c r="S89" s="141"/>
      <c r="T89" s="142"/>
      <c r="U89" s="138"/>
      <c r="V89" s="139"/>
      <c r="W89" s="140"/>
      <c r="X89" s="155">
        <f t="shared" si="1"/>
        <v>0</v>
      </c>
      <c r="Y89" s="156"/>
      <c r="Z89" s="156"/>
      <c r="AA89" s="157"/>
    </row>
    <row r="90" spans="2:27" ht="24.75" customHeight="1">
      <c r="B90" s="106">
        <v>59</v>
      </c>
      <c r="C90" s="143"/>
      <c r="D90" s="144"/>
      <c r="E90" s="144"/>
      <c r="F90" s="145"/>
      <c r="G90" s="146"/>
      <c r="H90" s="147"/>
      <c r="I90" s="147"/>
      <c r="J90" s="147"/>
      <c r="K90" s="147"/>
      <c r="L90" s="147"/>
      <c r="M90" s="147"/>
      <c r="N90" s="147"/>
      <c r="O90" s="148"/>
      <c r="P90" s="138"/>
      <c r="Q90" s="139"/>
      <c r="R90" s="140"/>
      <c r="S90" s="141"/>
      <c r="T90" s="142"/>
      <c r="U90" s="138"/>
      <c r="V90" s="139"/>
      <c r="W90" s="140"/>
      <c r="X90" s="155">
        <f t="shared" si="1"/>
        <v>0</v>
      </c>
      <c r="Y90" s="156"/>
      <c r="Z90" s="156"/>
      <c r="AA90" s="157"/>
    </row>
    <row r="91" spans="2:27" ht="24.75" customHeight="1" thickBot="1">
      <c r="B91" s="121">
        <v>60</v>
      </c>
      <c r="C91" s="181"/>
      <c r="D91" s="182"/>
      <c r="E91" s="182"/>
      <c r="F91" s="183"/>
      <c r="G91" s="184"/>
      <c r="H91" s="185"/>
      <c r="I91" s="185"/>
      <c r="J91" s="185"/>
      <c r="K91" s="185"/>
      <c r="L91" s="185"/>
      <c r="M91" s="185"/>
      <c r="N91" s="185"/>
      <c r="O91" s="186"/>
      <c r="P91" s="194"/>
      <c r="Q91" s="195"/>
      <c r="R91" s="196"/>
      <c r="S91" s="197"/>
      <c r="T91" s="198"/>
      <c r="U91" s="194"/>
      <c r="V91" s="195"/>
      <c r="W91" s="196"/>
      <c r="X91" s="199">
        <f t="shared" si="1"/>
        <v>0</v>
      </c>
      <c r="Y91" s="200"/>
      <c r="Z91" s="200"/>
      <c r="AA91" s="201"/>
    </row>
    <row r="92" spans="2:27" s="83" customFormat="1" ht="46.5" customHeight="1" thickBot="1" thickTop="1">
      <c r="B92" s="127" t="s">
        <v>0</v>
      </c>
      <c r="C92" s="187" t="s">
        <v>89</v>
      </c>
      <c r="D92" s="188"/>
      <c r="E92" s="188"/>
      <c r="F92" s="189"/>
      <c r="G92" s="190" t="s">
        <v>3</v>
      </c>
      <c r="H92" s="191"/>
      <c r="I92" s="191"/>
      <c r="J92" s="191"/>
      <c r="K92" s="191"/>
      <c r="L92" s="191"/>
      <c r="M92" s="191"/>
      <c r="N92" s="191"/>
      <c r="O92" s="192"/>
      <c r="P92" s="190" t="s">
        <v>1</v>
      </c>
      <c r="Q92" s="191"/>
      <c r="R92" s="192"/>
      <c r="S92" s="190" t="s">
        <v>2</v>
      </c>
      <c r="T92" s="192"/>
      <c r="U92" s="187" t="s">
        <v>7</v>
      </c>
      <c r="V92" s="188"/>
      <c r="W92" s="192"/>
      <c r="X92" s="190" t="s">
        <v>6</v>
      </c>
      <c r="Y92" s="191"/>
      <c r="Z92" s="191"/>
      <c r="AA92" s="193"/>
    </row>
    <row r="93" spans="2:27" ht="24.75" customHeight="1">
      <c r="B93" s="106">
        <v>61</v>
      </c>
      <c r="C93" s="143"/>
      <c r="D93" s="144"/>
      <c r="E93" s="144"/>
      <c r="F93" s="145"/>
      <c r="G93" s="146"/>
      <c r="H93" s="147"/>
      <c r="I93" s="147"/>
      <c r="J93" s="147"/>
      <c r="K93" s="147"/>
      <c r="L93" s="147"/>
      <c r="M93" s="147"/>
      <c r="N93" s="147"/>
      <c r="O93" s="148"/>
      <c r="P93" s="138"/>
      <c r="Q93" s="139"/>
      <c r="R93" s="140"/>
      <c r="S93" s="141"/>
      <c r="T93" s="142"/>
      <c r="U93" s="138"/>
      <c r="V93" s="139"/>
      <c r="W93" s="140"/>
      <c r="X93" s="155">
        <f aca="true" t="shared" si="2" ref="X93:X132">ROUND(P93*ROUND(U93,2),2)</f>
        <v>0</v>
      </c>
      <c r="Y93" s="156"/>
      <c r="Z93" s="156"/>
      <c r="AA93" s="157"/>
    </row>
    <row r="94" spans="2:27" ht="24.75" customHeight="1">
      <c r="B94" s="104">
        <v>62</v>
      </c>
      <c r="C94" s="143"/>
      <c r="D94" s="144"/>
      <c r="E94" s="144"/>
      <c r="F94" s="145"/>
      <c r="G94" s="146"/>
      <c r="H94" s="147"/>
      <c r="I94" s="147"/>
      <c r="J94" s="147"/>
      <c r="K94" s="147"/>
      <c r="L94" s="147"/>
      <c r="M94" s="147"/>
      <c r="N94" s="147"/>
      <c r="O94" s="148"/>
      <c r="P94" s="138"/>
      <c r="Q94" s="139"/>
      <c r="R94" s="140"/>
      <c r="S94" s="141"/>
      <c r="T94" s="142"/>
      <c r="U94" s="138"/>
      <c r="V94" s="139"/>
      <c r="W94" s="140"/>
      <c r="X94" s="155">
        <f t="shared" si="2"/>
        <v>0</v>
      </c>
      <c r="Y94" s="156"/>
      <c r="Z94" s="156"/>
      <c r="AA94" s="157"/>
    </row>
    <row r="95" spans="2:27" ht="24.75" customHeight="1">
      <c r="B95" s="106">
        <v>63</v>
      </c>
      <c r="C95" s="143"/>
      <c r="D95" s="144"/>
      <c r="E95" s="144"/>
      <c r="F95" s="145"/>
      <c r="G95" s="146"/>
      <c r="H95" s="147"/>
      <c r="I95" s="147"/>
      <c r="J95" s="147"/>
      <c r="K95" s="147"/>
      <c r="L95" s="147"/>
      <c r="M95" s="147"/>
      <c r="N95" s="147"/>
      <c r="O95" s="148"/>
      <c r="P95" s="138"/>
      <c r="Q95" s="139"/>
      <c r="R95" s="140"/>
      <c r="S95" s="141"/>
      <c r="T95" s="142"/>
      <c r="U95" s="138"/>
      <c r="V95" s="139"/>
      <c r="W95" s="140"/>
      <c r="X95" s="155">
        <f t="shared" si="2"/>
        <v>0</v>
      </c>
      <c r="Y95" s="156"/>
      <c r="Z95" s="156"/>
      <c r="AA95" s="157"/>
    </row>
    <row r="96" spans="2:27" ht="24.75" customHeight="1">
      <c r="B96" s="104">
        <v>64</v>
      </c>
      <c r="C96" s="143"/>
      <c r="D96" s="144"/>
      <c r="E96" s="144"/>
      <c r="F96" s="145"/>
      <c r="G96" s="146"/>
      <c r="H96" s="147"/>
      <c r="I96" s="147"/>
      <c r="J96" s="147"/>
      <c r="K96" s="147"/>
      <c r="L96" s="147"/>
      <c r="M96" s="147"/>
      <c r="N96" s="147"/>
      <c r="O96" s="148"/>
      <c r="P96" s="138"/>
      <c r="Q96" s="139"/>
      <c r="R96" s="140"/>
      <c r="S96" s="141"/>
      <c r="T96" s="142"/>
      <c r="U96" s="138"/>
      <c r="V96" s="139"/>
      <c r="W96" s="140"/>
      <c r="X96" s="155">
        <f t="shared" si="2"/>
        <v>0</v>
      </c>
      <c r="Y96" s="156"/>
      <c r="Z96" s="156"/>
      <c r="AA96" s="157"/>
    </row>
    <row r="97" spans="2:27" ht="24.75" customHeight="1">
      <c r="B97" s="106">
        <v>65</v>
      </c>
      <c r="C97" s="171"/>
      <c r="D97" s="172"/>
      <c r="E97" s="172"/>
      <c r="F97" s="173"/>
      <c r="G97" s="174"/>
      <c r="H97" s="175"/>
      <c r="I97" s="175"/>
      <c r="J97" s="175"/>
      <c r="K97" s="175"/>
      <c r="L97" s="175"/>
      <c r="M97" s="175"/>
      <c r="N97" s="175"/>
      <c r="O97" s="176"/>
      <c r="P97" s="165"/>
      <c r="Q97" s="166"/>
      <c r="R97" s="167"/>
      <c r="S97" s="177"/>
      <c r="T97" s="178"/>
      <c r="U97" s="165"/>
      <c r="V97" s="166"/>
      <c r="W97" s="167"/>
      <c r="X97" s="168">
        <f t="shared" si="2"/>
        <v>0</v>
      </c>
      <c r="Y97" s="169"/>
      <c r="Z97" s="169"/>
      <c r="AA97" s="170"/>
    </row>
    <row r="98" spans="2:27" ht="24.75" customHeight="1">
      <c r="B98" s="104">
        <v>66</v>
      </c>
      <c r="C98" s="158"/>
      <c r="D98" s="159"/>
      <c r="E98" s="159"/>
      <c r="F98" s="160"/>
      <c r="G98" s="161"/>
      <c r="H98" s="162"/>
      <c r="I98" s="162"/>
      <c r="J98" s="162"/>
      <c r="K98" s="162"/>
      <c r="L98" s="162"/>
      <c r="M98" s="162"/>
      <c r="N98" s="162"/>
      <c r="O98" s="163"/>
      <c r="P98" s="149"/>
      <c r="Q98" s="150"/>
      <c r="R98" s="151"/>
      <c r="S98" s="137"/>
      <c r="T98" s="164"/>
      <c r="U98" s="149"/>
      <c r="V98" s="150"/>
      <c r="W98" s="151"/>
      <c r="X98" s="152">
        <f t="shared" si="2"/>
        <v>0</v>
      </c>
      <c r="Y98" s="153"/>
      <c r="Z98" s="153"/>
      <c r="AA98" s="154"/>
    </row>
    <row r="99" spans="2:27" ht="24.75" customHeight="1">
      <c r="B99" s="106">
        <v>67</v>
      </c>
      <c r="C99" s="143"/>
      <c r="D99" s="179"/>
      <c r="E99" s="179"/>
      <c r="F99" s="180"/>
      <c r="G99" s="146"/>
      <c r="H99" s="147"/>
      <c r="I99" s="147"/>
      <c r="J99" s="147"/>
      <c r="K99" s="147"/>
      <c r="L99" s="147"/>
      <c r="M99" s="147"/>
      <c r="N99" s="147"/>
      <c r="O99" s="148"/>
      <c r="P99" s="138"/>
      <c r="Q99" s="139"/>
      <c r="R99" s="140"/>
      <c r="S99" s="141"/>
      <c r="T99" s="142"/>
      <c r="U99" s="138"/>
      <c r="V99" s="139"/>
      <c r="W99" s="140"/>
      <c r="X99" s="155">
        <f t="shared" si="2"/>
        <v>0</v>
      </c>
      <c r="Y99" s="156"/>
      <c r="Z99" s="156"/>
      <c r="AA99" s="157"/>
    </row>
    <row r="100" spans="2:27" ht="24.75" customHeight="1">
      <c r="B100" s="104">
        <v>68</v>
      </c>
      <c r="C100" s="143"/>
      <c r="D100" s="144"/>
      <c r="E100" s="144"/>
      <c r="F100" s="145"/>
      <c r="G100" s="146"/>
      <c r="H100" s="147"/>
      <c r="I100" s="147"/>
      <c r="J100" s="147"/>
      <c r="K100" s="147"/>
      <c r="L100" s="147"/>
      <c r="M100" s="147"/>
      <c r="N100" s="147"/>
      <c r="O100" s="148"/>
      <c r="P100" s="138"/>
      <c r="Q100" s="139"/>
      <c r="R100" s="140"/>
      <c r="S100" s="141"/>
      <c r="T100" s="142"/>
      <c r="U100" s="138"/>
      <c r="V100" s="139"/>
      <c r="W100" s="140"/>
      <c r="X100" s="155">
        <f t="shared" si="2"/>
        <v>0</v>
      </c>
      <c r="Y100" s="156"/>
      <c r="Z100" s="156"/>
      <c r="AA100" s="157"/>
    </row>
    <row r="101" spans="2:27" ht="24.75" customHeight="1">
      <c r="B101" s="106">
        <v>69</v>
      </c>
      <c r="C101" s="143"/>
      <c r="D101" s="144"/>
      <c r="E101" s="144"/>
      <c r="F101" s="145"/>
      <c r="G101" s="146"/>
      <c r="H101" s="147"/>
      <c r="I101" s="147"/>
      <c r="J101" s="147"/>
      <c r="K101" s="147"/>
      <c r="L101" s="147"/>
      <c r="M101" s="147"/>
      <c r="N101" s="147"/>
      <c r="O101" s="148"/>
      <c r="P101" s="138"/>
      <c r="Q101" s="139"/>
      <c r="R101" s="140"/>
      <c r="S101" s="141"/>
      <c r="T101" s="142"/>
      <c r="U101" s="138"/>
      <c r="V101" s="139"/>
      <c r="W101" s="140"/>
      <c r="X101" s="155">
        <f t="shared" si="2"/>
        <v>0</v>
      </c>
      <c r="Y101" s="156"/>
      <c r="Z101" s="156"/>
      <c r="AA101" s="157"/>
    </row>
    <row r="102" spans="2:27" ht="24.75" customHeight="1">
      <c r="B102" s="104">
        <v>70</v>
      </c>
      <c r="C102" s="143"/>
      <c r="D102" s="144"/>
      <c r="E102" s="144"/>
      <c r="F102" s="145"/>
      <c r="G102" s="146"/>
      <c r="H102" s="147"/>
      <c r="I102" s="147"/>
      <c r="J102" s="147"/>
      <c r="K102" s="147"/>
      <c r="L102" s="147"/>
      <c r="M102" s="147"/>
      <c r="N102" s="147"/>
      <c r="O102" s="148"/>
      <c r="P102" s="138"/>
      <c r="Q102" s="139"/>
      <c r="R102" s="140"/>
      <c r="S102" s="141"/>
      <c r="T102" s="142"/>
      <c r="U102" s="138"/>
      <c r="V102" s="139"/>
      <c r="W102" s="140"/>
      <c r="X102" s="155">
        <f t="shared" si="2"/>
        <v>0</v>
      </c>
      <c r="Y102" s="156"/>
      <c r="Z102" s="156"/>
      <c r="AA102" s="157"/>
    </row>
    <row r="103" spans="2:27" ht="24.75" customHeight="1">
      <c r="B103" s="106">
        <v>71</v>
      </c>
      <c r="C103" s="143"/>
      <c r="D103" s="144"/>
      <c r="E103" s="144"/>
      <c r="F103" s="145"/>
      <c r="G103" s="146"/>
      <c r="H103" s="147"/>
      <c r="I103" s="147"/>
      <c r="J103" s="147"/>
      <c r="K103" s="147"/>
      <c r="L103" s="147"/>
      <c r="M103" s="147"/>
      <c r="N103" s="147"/>
      <c r="O103" s="148"/>
      <c r="P103" s="138"/>
      <c r="Q103" s="139"/>
      <c r="R103" s="140"/>
      <c r="S103" s="141"/>
      <c r="T103" s="142"/>
      <c r="U103" s="138"/>
      <c r="V103" s="139"/>
      <c r="W103" s="140"/>
      <c r="X103" s="155">
        <f t="shared" si="2"/>
        <v>0</v>
      </c>
      <c r="Y103" s="156"/>
      <c r="Z103" s="156"/>
      <c r="AA103" s="157"/>
    </row>
    <row r="104" spans="2:27" ht="24.75" customHeight="1">
      <c r="B104" s="104">
        <v>72</v>
      </c>
      <c r="C104" s="143"/>
      <c r="D104" s="144"/>
      <c r="E104" s="144"/>
      <c r="F104" s="145"/>
      <c r="G104" s="146"/>
      <c r="H104" s="147"/>
      <c r="I104" s="147"/>
      <c r="J104" s="147"/>
      <c r="K104" s="147"/>
      <c r="L104" s="147"/>
      <c r="M104" s="147"/>
      <c r="N104" s="147"/>
      <c r="O104" s="148"/>
      <c r="P104" s="138"/>
      <c r="Q104" s="139"/>
      <c r="R104" s="140"/>
      <c r="S104" s="141"/>
      <c r="T104" s="142"/>
      <c r="U104" s="138"/>
      <c r="V104" s="139"/>
      <c r="W104" s="140"/>
      <c r="X104" s="155">
        <f t="shared" si="2"/>
        <v>0</v>
      </c>
      <c r="Y104" s="156"/>
      <c r="Z104" s="156"/>
      <c r="AA104" s="157"/>
    </row>
    <row r="105" spans="2:27" ht="24.75" customHeight="1">
      <c r="B105" s="106">
        <v>73</v>
      </c>
      <c r="C105" s="143"/>
      <c r="D105" s="144"/>
      <c r="E105" s="144"/>
      <c r="F105" s="145"/>
      <c r="G105" s="146"/>
      <c r="H105" s="147"/>
      <c r="I105" s="147"/>
      <c r="J105" s="147"/>
      <c r="K105" s="147"/>
      <c r="L105" s="147"/>
      <c r="M105" s="147"/>
      <c r="N105" s="147"/>
      <c r="O105" s="148"/>
      <c r="P105" s="138"/>
      <c r="Q105" s="139"/>
      <c r="R105" s="140"/>
      <c r="S105" s="141"/>
      <c r="T105" s="142"/>
      <c r="U105" s="138"/>
      <c r="V105" s="139"/>
      <c r="W105" s="140"/>
      <c r="X105" s="155">
        <f t="shared" si="2"/>
        <v>0</v>
      </c>
      <c r="Y105" s="156"/>
      <c r="Z105" s="156"/>
      <c r="AA105" s="157"/>
    </row>
    <row r="106" spans="2:27" ht="24.75" customHeight="1">
      <c r="B106" s="104">
        <v>74</v>
      </c>
      <c r="C106" s="143"/>
      <c r="D106" s="144"/>
      <c r="E106" s="144"/>
      <c r="F106" s="145"/>
      <c r="G106" s="146"/>
      <c r="H106" s="147"/>
      <c r="I106" s="147"/>
      <c r="J106" s="147"/>
      <c r="K106" s="147"/>
      <c r="L106" s="147"/>
      <c r="M106" s="147"/>
      <c r="N106" s="147"/>
      <c r="O106" s="148"/>
      <c r="P106" s="138"/>
      <c r="Q106" s="139"/>
      <c r="R106" s="140"/>
      <c r="S106" s="141"/>
      <c r="T106" s="142"/>
      <c r="U106" s="138"/>
      <c r="V106" s="139"/>
      <c r="W106" s="140"/>
      <c r="X106" s="155">
        <f t="shared" si="2"/>
        <v>0</v>
      </c>
      <c r="Y106" s="156"/>
      <c r="Z106" s="156"/>
      <c r="AA106" s="157"/>
    </row>
    <row r="107" spans="2:27" ht="24.75" customHeight="1">
      <c r="B107" s="106">
        <v>75</v>
      </c>
      <c r="C107" s="143"/>
      <c r="D107" s="144"/>
      <c r="E107" s="144"/>
      <c r="F107" s="145"/>
      <c r="G107" s="146"/>
      <c r="H107" s="147"/>
      <c r="I107" s="147"/>
      <c r="J107" s="147"/>
      <c r="K107" s="147"/>
      <c r="L107" s="147"/>
      <c r="M107" s="147"/>
      <c r="N107" s="147"/>
      <c r="O107" s="148"/>
      <c r="P107" s="138"/>
      <c r="Q107" s="139"/>
      <c r="R107" s="140"/>
      <c r="S107" s="141"/>
      <c r="T107" s="142"/>
      <c r="U107" s="138"/>
      <c r="V107" s="139"/>
      <c r="W107" s="140"/>
      <c r="X107" s="155">
        <f t="shared" si="2"/>
        <v>0</v>
      </c>
      <c r="Y107" s="156"/>
      <c r="Z107" s="156"/>
      <c r="AA107" s="157"/>
    </row>
    <row r="108" spans="2:27" ht="24.75" customHeight="1">
      <c r="B108" s="104">
        <v>76</v>
      </c>
      <c r="C108" s="143"/>
      <c r="D108" s="144"/>
      <c r="E108" s="144"/>
      <c r="F108" s="145"/>
      <c r="G108" s="146"/>
      <c r="H108" s="147"/>
      <c r="I108" s="147"/>
      <c r="J108" s="147"/>
      <c r="K108" s="147"/>
      <c r="L108" s="147"/>
      <c r="M108" s="147"/>
      <c r="N108" s="147"/>
      <c r="O108" s="148"/>
      <c r="P108" s="138"/>
      <c r="Q108" s="139"/>
      <c r="R108" s="140"/>
      <c r="S108" s="141"/>
      <c r="T108" s="142"/>
      <c r="U108" s="138"/>
      <c r="V108" s="139"/>
      <c r="W108" s="140"/>
      <c r="X108" s="155">
        <f t="shared" si="2"/>
        <v>0</v>
      </c>
      <c r="Y108" s="156"/>
      <c r="Z108" s="156"/>
      <c r="AA108" s="157"/>
    </row>
    <row r="109" spans="2:27" ht="24.75" customHeight="1">
      <c r="B109" s="106">
        <v>77</v>
      </c>
      <c r="C109" s="143"/>
      <c r="D109" s="144"/>
      <c r="E109" s="144"/>
      <c r="F109" s="145"/>
      <c r="G109" s="146"/>
      <c r="H109" s="147"/>
      <c r="I109" s="147"/>
      <c r="J109" s="147"/>
      <c r="K109" s="147"/>
      <c r="L109" s="147"/>
      <c r="M109" s="147"/>
      <c r="N109" s="147"/>
      <c r="O109" s="148"/>
      <c r="P109" s="138"/>
      <c r="Q109" s="139"/>
      <c r="R109" s="140"/>
      <c r="S109" s="141"/>
      <c r="T109" s="142"/>
      <c r="U109" s="138"/>
      <c r="V109" s="139"/>
      <c r="W109" s="140"/>
      <c r="X109" s="155">
        <f t="shared" si="2"/>
        <v>0</v>
      </c>
      <c r="Y109" s="156"/>
      <c r="Z109" s="156"/>
      <c r="AA109" s="157"/>
    </row>
    <row r="110" spans="2:27" ht="24.75" customHeight="1">
      <c r="B110" s="104">
        <v>78</v>
      </c>
      <c r="C110" s="143"/>
      <c r="D110" s="144"/>
      <c r="E110" s="144"/>
      <c r="F110" s="145"/>
      <c r="G110" s="146"/>
      <c r="H110" s="147"/>
      <c r="I110" s="147"/>
      <c r="J110" s="147"/>
      <c r="K110" s="147"/>
      <c r="L110" s="147"/>
      <c r="M110" s="147"/>
      <c r="N110" s="147"/>
      <c r="O110" s="148"/>
      <c r="P110" s="138"/>
      <c r="Q110" s="139"/>
      <c r="R110" s="140"/>
      <c r="S110" s="141"/>
      <c r="T110" s="142"/>
      <c r="U110" s="138"/>
      <c r="V110" s="139"/>
      <c r="W110" s="140"/>
      <c r="X110" s="155">
        <f t="shared" si="2"/>
        <v>0</v>
      </c>
      <c r="Y110" s="156"/>
      <c r="Z110" s="156"/>
      <c r="AA110" s="157"/>
    </row>
    <row r="111" spans="2:27" ht="24.75" customHeight="1">
      <c r="B111" s="106">
        <v>79</v>
      </c>
      <c r="C111" s="143"/>
      <c r="D111" s="144"/>
      <c r="E111" s="144"/>
      <c r="F111" s="145"/>
      <c r="G111" s="146"/>
      <c r="H111" s="147"/>
      <c r="I111" s="147"/>
      <c r="J111" s="147"/>
      <c r="K111" s="147"/>
      <c r="L111" s="147"/>
      <c r="M111" s="147"/>
      <c r="N111" s="147"/>
      <c r="O111" s="148"/>
      <c r="P111" s="138"/>
      <c r="Q111" s="139"/>
      <c r="R111" s="140"/>
      <c r="S111" s="141"/>
      <c r="T111" s="142"/>
      <c r="U111" s="138"/>
      <c r="V111" s="139"/>
      <c r="W111" s="140"/>
      <c r="X111" s="155">
        <f t="shared" si="2"/>
        <v>0</v>
      </c>
      <c r="Y111" s="156"/>
      <c r="Z111" s="156"/>
      <c r="AA111" s="157"/>
    </row>
    <row r="112" spans="2:27" ht="24.75" customHeight="1">
      <c r="B112" s="104">
        <v>80</v>
      </c>
      <c r="C112" s="171"/>
      <c r="D112" s="172"/>
      <c r="E112" s="172"/>
      <c r="F112" s="173"/>
      <c r="G112" s="174"/>
      <c r="H112" s="175"/>
      <c r="I112" s="175"/>
      <c r="J112" s="175"/>
      <c r="K112" s="175"/>
      <c r="L112" s="175"/>
      <c r="M112" s="175"/>
      <c r="N112" s="175"/>
      <c r="O112" s="176"/>
      <c r="P112" s="165"/>
      <c r="Q112" s="166"/>
      <c r="R112" s="167"/>
      <c r="S112" s="177"/>
      <c r="T112" s="178"/>
      <c r="U112" s="165"/>
      <c r="V112" s="166"/>
      <c r="W112" s="167"/>
      <c r="X112" s="168">
        <f t="shared" si="2"/>
        <v>0</v>
      </c>
      <c r="Y112" s="169"/>
      <c r="Z112" s="169"/>
      <c r="AA112" s="170"/>
    </row>
    <row r="113" spans="2:27" ht="24.75" customHeight="1">
      <c r="B113" s="106">
        <v>81</v>
      </c>
      <c r="C113" s="158"/>
      <c r="D113" s="159"/>
      <c r="E113" s="159"/>
      <c r="F113" s="160"/>
      <c r="G113" s="161"/>
      <c r="H113" s="162"/>
      <c r="I113" s="162"/>
      <c r="J113" s="162"/>
      <c r="K113" s="162"/>
      <c r="L113" s="162"/>
      <c r="M113" s="162"/>
      <c r="N113" s="162"/>
      <c r="O113" s="163"/>
      <c r="P113" s="149"/>
      <c r="Q113" s="150"/>
      <c r="R113" s="151"/>
      <c r="S113" s="137"/>
      <c r="T113" s="164"/>
      <c r="U113" s="149"/>
      <c r="V113" s="150"/>
      <c r="W113" s="151"/>
      <c r="X113" s="152">
        <f t="shared" si="2"/>
        <v>0</v>
      </c>
      <c r="Y113" s="153"/>
      <c r="Z113" s="153"/>
      <c r="AA113" s="154"/>
    </row>
    <row r="114" spans="2:27" ht="24.75" customHeight="1">
      <c r="B114" s="104">
        <v>82</v>
      </c>
      <c r="C114" s="143"/>
      <c r="D114" s="144"/>
      <c r="E114" s="144"/>
      <c r="F114" s="145"/>
      <c r="G114" s="146"/>
      <c r="H114" s="147"/>
      <c r="I114" s="147"/>
      <c r="J114" s="147"/>
      <c r="K114" s="147"/>
      <c r="L114" s="147"/>
      <c r="M114" s="147"/>
      <c r="N114" s="147"/>
      <c r="O114" s="148"/>
      <c r="P114" s="138"/>
      <c r="Q114" s="139"/>
      <c r="R114" s="140"/>
      <c r="S114" s="141"/>
      <c r="T114" s="142"/>
      <c r="U114" s="138"/>
      <c r="V114" s="139"/>
      <c r="W114" s="140"/>
      <c r="X114" s="155">
        <f t="shared" si="2"/>
        <v>0</v>
      </c>
      <c r="Y114" s="156"/>
      <c r="Z114" s="156"/>
      <c r="AA114" s="157"/>
    </row>
    <row r="115" spans="2:27" ht="24.75" customHeight="1">
      <c r="B115" s="106">
        <v>83</v>
      </c>
      <c r="C115" s="143"/>
      <c r="D115" s="144"/>
      <c r="E115" s="144"/>
      <c r="F115" s="145"/>
      <c r="G115" s="146"/>
      <c r="H115" s="147"/>
      <c r="I115" s="147"/>
      <c r="J115" s="147"/>
      <c r="K115" s="147"/>
      <c r="L115" s="147"/>
      <c r="M115" s="147"/>
      <c r="N115" s="147"/>
      <c r="O115" s="148"/>
      <c r="P115" s="138"/>
      <c r="Q115" s="139"/>
      <c r="R115" s="140"/>
      <c r="S115" s="141"/>
      <c r="T115" s="142"/>
      <c r="U115" s="138"/>
      <c r="V115" s="139"/>
      <c r="W115" s="140"/>
      <c r="X115" s="155">
        <f t="shared" si="2"/>
        <v>0</v>
      </c>
      <c r="Y115" s="156"/>
      <c r="Z115" s="156"/>
      <c r="AA115" s="157"/>
    </row>
    <row r="116" spans="2:27" ht="24.75" customHeight="1">
      <c r="B116" s="104">
        <v>84</v>
      </c>
      <c r="C116" s="143"/>
      <c r="D116" s="144"/>
      <c r="E116" s="144"/>
      <c r="F116" s="145"/>
      <c r="G116" s="146"/>
      <c r="H116" s="147"/>
      <c r="I116" s="147"/>
      <c r="J116" s="147"/>
      <c r="K116" s="147"/>
      <c r="L116" s="147"/>
      <c r="M116" s="147"/>
      <c r="N116" s="147"/>
      <c r="O116" s="148"/>
      <c r="P116" s="138"/>
      <c r="Q116" s="139"/>
      <c r="R116" s="140"/>
      <c r="S116" s="141"/>
      <c r="T116" s="142"/>
      <c r="U116" s="138"/>
      <c r="V116" s="139"/>
      <c r="W116" s="140"/>
      <c r="X116" s="155">
        <f t="shared" si="2"/>
        <v>0</v>
      </c>
      <c r="Y116" s="156"/>
      <c r="Z116" s="156"/>
      <c r="AA116" s="157"/>
    </row>
    <row r="117" spans="2:27" ht="24.75" customHeight="1">
      <c r="B117" s="106">
        <v>85</v>
      </c>
      <c r="C117" s="171"/>
      <c r="D117" s="172"/>
      <c r="E117" s="172"/>
      <c r="F117" s="173"/>
      <c r="G117" s="174"/>
      <c r="H117" s="175"/>
      <c r="I117" s="175"/>
      <c r="J117" s="175"/>
      <c r="K117" s="175"/>
      <c r="L117" s="175"/>
      <c r="M117" s="175"/>
      <c r="N117" s="175"/>
      <c r="O117" s="176"/>
      <c r="P117" s="165"/>
      <c r="Q117" s="166"/>
      <c r="R117" s="167"/>
      <c r="S117" s="177"/>
      <c r="T117" s="178"/>
      <c r="U117" s="165"/>
      <c r="V117" s="166"/>
      <c r="W117" s="167"/>
      <c r="X117" s="168">
        <f t="shared" si="2"/>
        <v>0</v>
      </c>
      <c r="Y117" s="169"/>
      <c r="Z117" s="169"/>
      <c r="AA117" s="170"/>
    </row>
    <row r="118" spans="2:27" ht="24.75" customHeight="1">
      <c r="B118" s="106">
        <v>86</v>
      </c>
      <c r="C118" s="158"/>
      <c r="D118" s="159"/>
      <c r="E118" s="159"/>
      <c r="F118" s="160"/>
      <c r="G118" s="161"/>
      <c r="H118" s="162"/>
      <c r="I118" s="162"/>
      <c r="J118" s="162"/>
      <c r="K118" s="162"/>
      <c r="L118" s="162"/>
      <c r="M118" s="162"/>
      <c r="N118" s="162"/>
      <c r="O118" s="163"/>
      <c r="P118" s="149"/>
      <c r="Q118" s="150"/>
      <c r="R118" s="151"/>
      <c r="S118" s="137"/>
      <c r="T118" s="164"/>
      <c r="U118" s="149"/>
      <c r="V118" s="150"/>
      <c r="W118" s="151"/>
      <c r="X118" s="152">
        <f t="shared" si="2"/>
        <v>0</v>
      </c>
      <c r="Y118" s="153"/>
      <c r="Z118" s="153"/>
      <c r="AA118" s="154"/>
    </row>
    <row r="119" spans="2:27" ht="24.75" customHeight="1">
      <c r="B119" s="104">
        <v>87</v>
      </c>
      <c r="C119" s="143"/>
      <c r="D119" s="144"/>
      <c r="E119" s="144"/>
      <c r="F119" s="145"/>
      <c r="G119" s="146"/>
      <c r="H119" s="147"/>
      <c r="I119" s="147"/>
      <c r="J119" s="147"/>
      <c r="K119" s="147"/>
      <c r="L119" s="147"/>
      <c r="M119" s="147"/>
      <c r="N119" s="147"/>
      <c r="O119" s="148"/>
      <c r="P119" s="138"/>
      <c r="Q119" s="139"/>
      <c r="R119" s="140"/>
      <c r="S119" s="141"/>
      <c r="T119" s="142"/>
      <c r="U119" s="138"/>
      <c r="V119" s="139"/>
      <c r="W119" s="140"/>
      <c r="X119" s="155">
        <f t="shared" si="2"/>
        <v>0</v>
      </c>
      <c r="Y119" s="156"/>
      <c r="Z119" s="156"/>
      <c r="AA119" s="157"/>
    </row>
    <row r="120" spans="2:27" ht="24.75" customHeight="1">
      <c r="B120" s="106">
        <v>88</v>
      </c>
      <c r="C120" s="143"/>
      <c r="D120" s="144"/>
      <c r="E120" s="144"/>
      <c r="F120" s="145"/>
      <c r="G120" s="146"/>
      <c r="H120" s="147"/>
      <c r="I120" s="147"/>
      <c r="J120" s="147"/>
      <c r="K120" s="147"/>
      <c r="L120" s="147"/>
      <c r="M120" s="147"/>
      <c r="N120" s="147"/>
      <c r="O120" s="148"/>
      <c r="P120" s="138"/>
      <c r="Q120" s="139"/>
      <c r="R120" s="140"/>
      <c r="S120" s="141"/>
      <c r="T120" s="142"/>
      <c r="U120" s="138"/>
      <c r="V120" s="139"/>
      <c r="W120" s="140"/>
      <c r="X120" s="155">
        <f t="shared" si="2"/>
        <v>0</v>
      </c>
      <c r="Y120" s="156"/>
      <c r="Z120" s="156"/>
      <c r="AA120" s="157"/>
    </row>
    <row r="121" spans="2:27" ht="24.75" customHeight="1">
      <c r="B121" s="106">
        <v>89</v>
      </c>
      <c r="C121" s="143"/>
      <c r="D121" s="144"/>
      <c r="E121" s="144"/>
      <c r="F121" s="145"/>
      <c r="G121" s="146"/>
      <c r="H121" s="147"/>
      <c r="I121" s="147"/>
      <c r="J121" s="147"/>
      <c r="K121" s="147"/>
      <c r="L121" s="147"/>
      <c r="M121" s="147"/>
      <c r="N121" s="147"/>
      <c r="O121" s="148"/>
      <c r="P121" s="138"/>
      <c r="Q121" s="139"/>
      <c r="R121" s="140"/>
      <c r="S121" s="141"/>
      <c r="T121" s="142"/>
      <c r="U121" s="138"/>
      <c r="V121" s="139"/>
      <c r="W121" s="140"/>
      <c r="X121" s="155">
        <f t="shared" si="2"/>
        <v>0</v>
      </c>
      <c r="Y121" s="156"/>
      <c r="Z121" s="156"/>
      <c r="AA121" s="157"/>
    </row>
    <row r="122" spans="2:27" ht="24.75" customHeight="1">
      <c r="B122" s="104">
        <v>90</v>
      </c>
      <c r="C122" s="143"/>
      <c r="D122" s="144"/>
      <c r="E122" s="144"/>
      <c r="F122" s="145"/>
      <c r="G122" s="146"/>
      <c r="H122" s="147"/>
      <c r="I122" s="147"/>
      <c r="J122" s="147"/>
      <c r="K122" s="147"/>
      <c r="L122" s="147"/>
      <c r="M122" s="147"/>
      <c r="N122" s="147"/>
      <c r="O122" s="148"/>
      <c r="P122" s="138"/>
      <c r="Q122" s="139"/>
      <c r="R122" s="140"/>
      <c r="S122" s="141"/>
      <c r="T122" s="142"/>
      <c r="U122" s="138"/>
      <c r="V122" s="139"/>
      <c r="W122" s="140"/>
      <c r="X122" s="155">
        <f t="shared" si="2"/>
        <v>0</v>
      </c>
      <c r="Y122" s="156"/>
      <c r="Z122" s="156"/>
      <c r="AA122" s="157"/>
    </row>
    <row r="123" spans="2:27" ht="24.75" customHeight="1">
      <c r="B123" s="106">
        <v>91</v>
      </c>
      <c r="C123" s="143"/>
      <c r="D123" s="144"/>
      <c r="E123" s="144"/>
      <c r="F123" s="145"/>
      <c r="G123" s="146"/>
      <c r="H123" s="147"/>
      <c r="I123" s="147"/>
      <c r="J123" s="147"/>
      <c r="K123" s="147"/>
      <c r="L123" s="147"/>
      <c r="M123" s="147"/>
      <c r="N123" s="147"/>
      <c r="O123" s="148"/>
      <c r="P123" s="138"/>
      <c r="Q123" s="139"/>
      <c r="R123" s="140"/>
      <c r="S123" s="141"/>
      <c r="T123" s="142"/>
      <c r="U123" s="138"/>
      <c r="V123" s="139"/>
      <c r="W123" s="140"/>
      <c r="X123" s="155">
        <f t="shared" si="2"/>
        <v>0</v>
      </c>
      <c r="Y123" s="156"/>
      <c r="Z123" s="156"/>
      <c r="AA123" s="157"/>
    </row>
    <row r="124" spans="2:27" ht="24.75" customHeight="1">
      <c r="B124" s="106">
        <v>92</v>
      </c>
      <c r="C124" s="143"/>
      <c r="D124" s="144"/>
      <c r="E124" s="144"/>
      <c r="F124" s="145"/>
      <c r="G124" s="146"/>
      <c r="H124" s="147"/>
      <c r="I124" s="147"/>
      <c r="J124" s="147"/>
      <c r="K124" s="147"/>
      <c r="L124" s="147"/>
      <c r="M124" s="147"/>
      <c r="N124" s="147"/>
      <c r="O124" s="148"/>
      <c r="P124" s="138"/>
      <c r="Q124" s="139"/>
      <c r="R124" s="140"/>
      <c r="S124" s="141"/>
      <c r="T124" s="142"/>
      <c r="U124" s="138"/>
      <c r="V124" s="139"/>
      <c r="W124" s="140"/>
      <c r="X124" s="155">
        <f t="shared" si="2"/>
        <v>0</v>
      </c>
      <c r="Y124" s="156"/>
      <c r="Z124" s="156"/>
      <c r="AA124" s="157"/>
    </row>
    <row r="125" spans="2:27" ht="24.75" customHeight="1">
      <c r="B125" s="104">
        <v>93</v>
      </c>
      <c r="C125" s="143"/>
      <c r="D125" s="144"/>
      <c r="E125" s="144"/>
      <c r="F125" s="145"/>
      <c r="G125" s="146"/>
      <c r="H125" s="147"/>
      <c r="I125" s="147"/>
      <c r="J125" s="147"/>
      <c r="K125" s="147"/>
      <c r="L125" s="147"/>
      <c r="M125" s="147"/>
      <c r="N125" s="147"/>
      <c r="O125" s="148"/>
      <c r="P125" s="138"/>
      <c r="Q125" s="139"/>
      <c r="R125" s="140"/>
      <c r="S125" s="141"/>
      <c r="T125" s="142"/>
      <c r="U125" s="138"/>
      <c r="V125" s="139"/>
      <c r="W125" s="140"/>
      <c r="X125" s="155">
        <f t="shared" si="2"/>
        <v>0</v>
      </c>
      <c r="Y125" s="156"/>
      <c r="Z125" s="156"/>
      <c r="AA125" s="157"/>
    </row>
    <row r="126" spans="2:27" ht="24.75" customHeight="1">
      <c r="B126" s="106">
        <v>94</v>
      </c>
      <c r="C126" s="143"/>
      <c r="D126" s="144"/>
      <c r="E126" s="144"/>
      <c r="F126" s="145"/>
      <c r="G126" s="146"/>
      <c r="H126" s="147"/>
      <c r="I126" s="147"/>
      <c r="J126" s="147"/>
      <c r="K126" s="147"/>
      <c r="L126" s="147"/>
      <c r="M126" s="147"/>
      <c r="N126" s="147"/>
      <c r="O126" s="148"/>
      <c r="P126" s="138"/>
      <c r="Q126" s="139"/>
      <c r="R126" s="140"/>
      <c r="S126" s="141"/>
      <c r="T126" s="142"/>
      <c r="U126" s="138"/>
      <c r="V126" s="139"/>
      <c r="W126" s="140"/>
      <c r="X126" s="155">
        <f t="shared" si="2"/>
        <v>0</v>
      </c>
      <c r="Y126" s="156"/>
      <c r="Z126" s="156"/>
      <c r="AA126" s="157"/>
    </row>
    <row r="127" spans="2:27" ht="24.75" customHeight="1">
      <c r="B127" s="106">
        <v>95</v>
      </c>
      <c r="C127" s="143"/>
      <c r="D127" s="144"/>
      <c r="E127" s="144"/>
      <c r="F127" s="145"/>
      <c r="G127" s="146"/>
      <c r="H127" s="147"/>
      <c r="I127" s="147"/>
      <c r="J127" s="147"/>
      <c r="K127" s="147"/>
      <c r="L127" s="147"/>
      <c r="M127" s="147"/>
      <c r="N127" s="147"/>
      <c r="O127" s="148"/>
      <c r="P127" s="138"/>
      <c r="Q127" s="139"/>
      <c r="R127" s="140"/>
      <c r="S127" s="141"/>
      <c r="T127" s="142"/>
      <c r="U127" s="138"/>
      <c r="V127" s="139"/>
      <c r="W127" s="140"/>
      <c r="X127" s="155">
        <f t="shared" si="2"/>
        <v>0</v>
      </c>
      <c r="Y127" s="156"/>
      <c r="Z127" s="156"/>
      <c r="AA127" s="157"/>
    </row>
    <row r="128" spans="2:27" ht="24.75" customHeight="1">
      <c r="B128" s="104">
        <v>96</v>
      </c>
      <c r="C128" s="171"/>
      <c r="D128" s="172"/>
      <c r="E128" s="172"/>
      <c r="F128" s="173"/>
      <c r="G128" s="174"/>
      <c r="H128" s="175"/>
      <c r="I128" s="175"/>
      <c r="J128" s="175"/>
      <c r="K128" s="175"/>
      <c r="L128" s="175"/>
      <c r="M128" s="175"/>
      <c r="N128" s="175"/>
      <c r="O128" s="176"/>
      <c r="P128" s="165"/>
      <c r="Q128" s="166"/>
      <c r="R128" s="167"/>
      <c r="S128" s="177"/>
      <c r="T128" s="178"/>
      <c r="U128" s="165"/>
      <c r="V128" s="166"/>
      <c r="W128" s="167"/>
      <c r="X128" s="168">
        <f t="shared" si="2"/>
        <v>0</v>
      </c>
      <c r="Y128" s="169"/>
      <c r="Z128" s="169"/>
      <c r="AA128" s="170"/>
    </row>
    <row r="129" spans="2:27" ht="24.75" customHeight="1">
      <c r="B129" s="106">
        <v>97</v>
      </c>
      <c r="C129" s="158"/>
      <c r="D129" s="159"/>
      <c r="E129" s="159"/>
      <c r="F129" s="160"/>
      <c r="G129" s="161"/>
      <c r="H129" s="162"/>
      <c r="I129" s="162"/>
      <c r="J129" s="162"/>
      <c r="K129" s="162"/>
      <c r="L129" s="162"/>
      <c r="M129" s="162"/>
      <c r="N129" s="162"/>
      <c r="O129" s="163"/>
      <c r="P129" s="149"/>
      <c r="Q129" s="150"/>
      <c r="R129" s="151"/>
      <c r="S129" s="137"/>
      <c r="T129" s="164"/>
      <c r="U129" s="149"/>
      <c r="V129" s="150"/>
      <c r="W129" s="151"/>
      <c r="X129" s="152">
        <f t="shared" si="2"/>
        <v>0</v>
      </c>
      <c r="Y129" s="153"/>
      <c r="Z129" s="153"/>
      <c r="AA129" s="154"/>
    </row>
    <row r="130" spans="2:27" ht="24.75" customHeight="1">
      <c r="B130" s="106">
        <v>98</v>
      </c>
      <c r="C130" s="143"/>
      <c r="D130" s="144"/>
      <c r="E130" s="144"/>
      <c r="F130" s="145"/>
      <c r="G130" s="146"/>
      <c r="H130" s="147"/>
      <c r="I130" s="147"/>
      <c r="J130" s="147"/>
      <c r="K130" s="147"/>
      <c r="L130" s="147"/>
      <c r="M130" s="147"/>
      <c r="N130" s="147"/>
      <c r="O130" s="148"/>
      <c r="P130" s="138"/>
      <c r="Q130" s="139"/>
      <c r="R130" s="140"/>
      <c r="S130" s="141"/>
      <c r="T130" s="142"/>
      <c r="U130" s="138"/>
      <c r="V130" s="139"/>
      <c r="W130" s="140"/>
      <c r="X130" s="155">
        <f t="shared" si="2"/>
        <v>0</v>
      </c>
      <c r="Y130" s="156"/>
      <c r="Z130" s="156"/>
      <c r="AA130" s="157"/>
    </row>
    <row r="131" spans="2:27" ht="24.75" customHeight="1">
      <c r="B131" s="104">
        <v>99</v>
      </c>
      <c r="C131" s="143"/>
      <c r="D131" s="144"/>
      <c r="E131" s="144"/>
      <c r="F131" s="145"/>
      <c r="G131" s="146"/>
      <c r="H131" s="147"/>
      <c r="I131" s="147"/>
      <c r="J131" s="147"/>
      <c r="K131" s="147"/>
      <c r="L131" s="147"/>
      <c r="M131" s="147"/>
      <c r="N131" s="147"/>
      <c r="O131" s="148"/>
      <c r="P131" s="138"/>
      <c r="Q131" s="139"/>
      <c r="R131" s="140"/>
      <c r="S131" s="141"/>
      <c r="T131" s="142"/>
      <c r="U131" s="138"/>
      <c r="V131" s="139"/>
      <c r="W131" s="140"/>
      <c r="X131" s="155">
        <f t="shared" si="2"/>
        <v>0</v>
      </c>
      <c r="Y131" s="156"/>
      <c r="Z131" s="156"/>
      <c r="AA131" s="157"/>
    </row>
    <row r="132" spans="2:27" ht="24.75" customHeight="1" thickBot="1">
      <c r="B132" s="121">
        <v>100</v>
      </c>
      <c r="C132" s="181"/>
      <c r="D132" s="182"/>
      <c r="E132" s="182"/>
      <c r="F132" s="183"/>
      <c r="G132" s="184"/>
      <c r="H132" s="185"/>
      <c r="I132" s="185"/>
      <c r="J132" s="185"/>
      <c r="K132" s="185"/>
      <c r="L132" s="185"/>
      <c r="M132" s="185"/>
      <c r="N132" s="185"/>
      <c r="O132" s="186"/>
      <c r="P132" s="194"/>
      <c r="Q132" s="195"/>
      <c r="R132" s="196"/>
      <c r="S132" s="197"/>
      <c r="T132" s="198"/>
      <c r="U132" s="194"/>
      <c r="V132" s="195"/>
      <c r="W132" s="196"/>
      <c r="X132" s="199">
        <f t="shared" si="2"/>
        <v>0</v>
      </c>
      <c r="Y132" s="200"/>
      <c r="Z132" s="200"/>
      <c r="AA132" s="201"/>
    </row>
    <row r="133" spans="2:27" ht="0.75" customHeight="1" thickTop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</row>
    <row r="134" spans="2:27" ht="21.75" hidden="1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</row>
    <row r="135" spans="2:27" ht="21.75" hidden="1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</row>
    <row r="136" spans="2:27" ht="21.75" hidden="1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</row>
    <row r="137" spans="2:27" ht="21.75" hidden="1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</row>
    <row r="138" spans="2:27" ht="21.75" hidden="1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</row>
    <row r="139" spans="2:27" ht="21.75" hidden="1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</row>
    <row r="140" spans="2:27" ht="48.75" customHeight="1" hidden="1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</row>
    <row r="141" ht="21.75" hidden="1"/>
    <row r="142" ht="21.75" hidden="1"/>
    <row r="143" ht="21.75" hidden="1"/>
    <row r="144" ht="21.75" hidden="1"/>
    <row r="145" ht="21.75" hidden="1"/>
    <row r="146" ht="21.75" hidden="1"/>
    <row r="147" ht="21.75" hidden="1"/>
    <row r="148" ht="21.75" hidden="1"/>
    <row r="149" ht="21.75" hidden="1"/>
    <row r="150" ht="21.75" hidden="1"/>
    <row r="151" ht="21.75" hidden="1"/>
    <row r="152" ht="21.75" hidden="1"/>
    <row r="153" ht="21.75" hidden="1">
      <c r="F153" s="85"/>
    </row>
    <row r="154" ht="21.75" hidden="1">
      <c r="F154" s="85"/>
    </row>
    <row r="155" ht="21.75" hidden="1">
      <c r="F155" s="85"/>
    </row>
    <row r="156" ht="21.75" hidden="1">
      <c r="F156" s="85"/>
    </row>
    <row r="157" ht="21.75" hidden="1">
      <c r="F157" s="85"/>
    </row>
    <row r="158" ht="21.75" hidden="1">
      <c r="F158" s="85"/>
    </row>
    <row r="159" ht="21.75" hidden="1">
      <c r="F159" s="85"/>
    </row>
    <row r="160" ht="21.75" hidden="1">
      <c r="F160" s="85" t="s">
        <v>82</v>
      </c>
    </row>
    <row r="161" ht="21.75" hidden="1"/>
    <row r="162" ht="21.75" hidden="1"/>
    <row r="163" ht="21.75" hidden="1"/>
    <row r="164" ht="21.75" hidden="1"/>
    <row r="165" ht="21.75" hidden="1"/>
    <row r="166" ht="21.75" hidden="1"/>
    <row r="167" ht="21.75" hidden="1"/>
    <row r="168" ht="21.75" hidden="1"/>
    <row r="169" ht="21.75" hidden="1"/>
    <row r="170" ht="21.75" hidden="1"/>
    <row r="171" ht="21.75" hidden="1"/>
    <row r="172" ht="21.75" hidden="1"/>
    <row r="173" ht="21.75" hidden="1"/>
    <row r="174" ht="21.75" hidden="1"/>
    <row r="175" ht="21.75" hidden="1"/>
    <row r="176" ht="21.75" hidden="1"/>
    <row r="177" ht="21.75" hidden="1"/>
    <row r="178" ht="21.75" hidden="1"/>
    <row r="179" ht="21.75" hidden="1"/>
    <row r="180" ht="21.75" hidden="1"/>
    <row r="181" ht="21.75" hidden="1"/>
    <row r="182" ht="21.75" hidden="1"/>
    <row r="183" ht="21.75" hidden="1"/>
    <row r="184" ht="21.75" hidden="1"/>
    <row r="185" ht="21.75" hidden="1"/>
    <row r="186" ht="21.75" hidden="1"/>
    <row r="187" ht="21.75" hidden="1"/>
    <row r="188" ht="21.75" hidden="1"/>
    <row r="189" ht="21.75" hidden="1"/>
  </sheetData>
  <sheetProtection password="E2E7" sheet="1" objects="1" scenarios="1"/>
  <mergeCells count="669">
    <mergeCell ref="B20:H20"/>
    <mergeCell ref="F22:W22"/>
    <mergeCell ref="V21:W21"/>
    <mergeCell ref="X21:AA21"/>
    <mergeCell ref="B22:E22"/>
    <mergeCell ref="L20:M20"/>
    <mergeCell ref="I20:K20"/>
    <mergeCell ref="B49:AA49"/>
    <mergeCell ref="S35:T35"/>
    <mergeCell ref="U35:W35"/>
    <mergeCell ref="B47:H47"/>
    <mergeCell ref="I47:O47"/>
    <mergeCell ref="P47:T47"/>
    <mergeCell ref="S37:T37"/>
    <mergeCell ref="U38:W38"/>
    <mergeCell ref="P37:R37"/>
    <mergeCell ref="U37:W37"/>
    <mergeCell ref="S33:T33"/>
    <mergeCell ref="X35:AA35"/>
    <mergeCell ref="U36:W36"/>
    <mergeCell ref="P34:R34"/>
    <mergeCell ref="P35:R35"/>
    <mergeCell ref="B1:AA1"/>
    <mergeCell ref="P31:R31"/>
    <mergeCell ref="G32:O32"/>
    <mergeCell ref="G33:O33"/>
    <mergeCell ref="P33:R33"/>
    <mergeCell ref="B2:AA2"/>
    <mergeCell ref="U23:W23"/>
    <mergeCell ref="G23:O23"/>
    <mergeCell ref="S23:T23"/>
    <mergeCell ref="X26:AA26"/>
    <mergeCell ref="S26:T26"/>
    <mergeCell ref="S27:T27"/>
    <mergeCell ref="X27:AA27"/>
    <mergeCell ref="U27:W27"/>
    <mergeCell ref="U26:W26"/>
    <mergeCell ref="C23:F23"/>
    <mergeCell ref="G37:O37"/>
    <mergeCell ref="C29:F29"/>
    <mergeCell ref="C30:F30"/>
    <mergeCell ref="C32:F32"/>
    <mergeCell ref="C36:F36"/>
    <mergeCell ref="C35:F35"/>
    <mergeCell ref="G36:O36"/>
    <mergeCell ref="C33:F33"/>
    <mergeCell ref="G24:O24"/>
    <mergeCell ref="U29:W29"/>
    <mergeCell ref="U30:W30"/>
    <mergeCell ref="P32:R32"/>
    <mergeCell ref="S32:T32"/>
    <mergeCell ref="P30:R30"/>
    <mergeCell ref="S30:T30"/>
    <mergeCell ref="P29:R29"/>
    <mergeCell ref="S31:T31"/>
    <mergeCell ref="S29:T29"/>
    <mergeCell ref="U31:W31"/>
    <mergeCell ref="U28:W28"/>
    <mergeCell ref="U34:W34"/>
    <mergeCell ref="X34:AA34"/>
    <mergeCell ref="X31:AA31"/>
    <mergeCell ref="U32:W32"/>
    <mergeCell ref="X33:AA33"/>
    <mergeCell ref="X28:AA28"/>
    <mergeCell ref="X30:AA30"/>
    <mergeCell ref="X29:AA29"/>
    <mergeCell ref="X32:AA32"/>
    <mergeCell ref="X38:AA38"/>
    <mergeCell ref="G35:O35"/>
    <mergeCell ref="G34:O34"/>
    <mergeCell ref="C28:F28"/>
    <mergeCell ref="S38:T38"/>
    <mergeCell ref="P36:R36"/>
    <mergeCell ref="C38:F38"/>
    <mergeCell ref="G38:O38"/>
    <mergeCell ref="P38:R38"/>
    <mergeCell ref="C37:F37"/>
    <mergeCell ref="C34:F34"/>
    <mergeCell ref="X20:AA20"/>
    <mergeCell ref="X22:AA22"/>
    <mergeCell ref="F44:AA44"/>
    <mergeCell ref="V20:W20"/>
    <mergeCell ref="X36:AA36"/>
    <mergeCell ref="S36:T36"/>
    <mergeCell ref="C24:F24"/>
    <mergeCell ref="C25:F25"/>
    <mergeCell ref="G25:O25"/>
    <mergeCell ref="X23:AA23"/>
    <mergeCell ref="U24:W24"/>
    <mergeCell ref="X25:AA25"/>
    <mergeCell ref="P25:R25"/>
    <mergeCell ref="S25:T25"/>
    <mergeCell ref="X24:AA24"/>
    <mergeCell ref="P24:R24"/>
    <mergeCell ref="S24:T24"/>
    <mergeCell ref="P23:R23"/>
    <mergeCell ref="U25:W25"/>
    <mergeCell ref="V14:Z14"/>
    <mergeCell ref="D17:M17"/>
    <mergeCell ref="D18:M18"/>
    <mergeCell ref="D16:M16"/>
    <mergeCell ref="J14:N14"/>
    <mergeCell ref="V16:Z16"/>
    <mergeCell ref="V17:Z17"/>
    <mergeCell ref="V18:Z18"/>
    <mergeCell ref="C26:F26"/>
    <mergeCell ref="G27:O27"/>
    <mergeCell ref="P27:R27"/>
    <mergeCell ref="P26:R26"/>
    <mergeCell ref="G26:O26"/>
    <mergeCell ref="C27:F27"/>
    <mergeCell ref="C31:F31"/>
    <mergeCell ref="G28:O28"/>
    <mergeCell ref="P28:R28"/>
    <mergeCell ref="G30:O30"/>
    <mergeCell ref="G29:O29"/>
    <mergeCell ref="L3:O3"/>
    <mergeCell ref="V12:Y12"/>
    <mergeCell ref="S3:V3"/>
    <mergeCell ref="M6:S6"/>
    <mergeCell ref="R9:W9"/>
    <mergeCell ref="R8:S8"/>
    <mergeCell ref="H8:L8"/>
    <mergeCell ref="Y8:Z8"/>
    <mergeCell ref="F3:H3"/>
    <mergeCell ref="T6:X6"/>
    <mergeCell ref="H6:L6"/>
    <mergeCell ref="V13:Y13"/>
    <mergeCell ref="H7:L7"/>
    <mergeCell ref="H9:L9"/>
    <mergeCell ref="Y7:Z7"/>
    <mergeCell ref="K13:M13"/>
    <mergeCell ref="R7:S7"/>
    <mergeCell ref="J12:N12"/>
    <mergeCell ref="U122:W122"/>
    <mergeCell ref="X122:AA122"/>
    <mergeCell ref="D19:M19"/>
    <mergeCell ref="B48:W48"/>
    <mergeCell ref="X48:AA48"/>
    <mergeCell ref="S34:T34"/>
    <mergeCell ref="G31:O31"/>
    <mergeCell ref="X37:AA37"/>
    <mergeCell ref="S28:T28"/>
    <mergeCell ref="U33:W33"/>
    <mergeCell ref="P123:R123"/>
    <mergeCell ref="S123:T123"/>
    <mergeCell ref="C122:F122"/>
    <mergeCell ref="G122:O122"/>
    <mergeCell ref="P122:R122"/>
    <mergeCell ref="S122:T122"/>
    <mergeCell ref="U123:W123"/>
    <mergeCell ref="X123:AA123"/>
    <mergeCell ref="C124:F124"/>
    <mergeCell ref="G124:O124"/>
    <mergeCell ref="P124:R124"/>
    <mergeCell ref="S124:T124"/>
    <mergeCell ref="U124:W124"/>
    <mergeCell ref="X124:AA124"/>
    <mergeCell ref="C123:F123"/>
    <mergeCell ref="G123:O123"/>
    <mergeCell ref="C125:F125"/>
    <mergeCell ref="G125:O125"/>
    <mergeCell ref="P125:R125"/>
    <mergeCell ref="S125:T125"/>
    <mergeCell ref="U127:W127"/>
    <mergeCell ref="X127:AA127"/>
    <mergeCell ref="C126:F126"/>
    <mergeCell ref="G126:O126"/>
    <mergeCell ref="P126:R126"/>
    <mergeCell ref="S126:T126"/>
    <mergeCell ref="U125:W125"/>
    <mergeCell ref="X125:AA125"/>
    <mergeCell ref="U126:W126"/>
    <mergeCell ref="X126:AA126"/>
    <mergeCell ref="U128:W128"/>
    <mergeCell ref="X128:AA128"/>
    <mergeCell ref="C127:F127"/>
    <mergeCell ref="G127:O127"/>
    <mergeCell ref="C128:F128"/>
    <mergeCell ref="G128:O128"/>
    <mergeCell ref="P128:R128"/>
    <mergeCell ref="S128:T128"/>
    <mergeCell ref="P127:R127"/>
    <mergeCell ref="S127:T127"/>
    <mergeCell ref="C129:F129"/>
    <mergeCell ref="G129:O129"/>
    <mergeCell ref="P129:R129"/>
    <mergeCell ref="S129:T129"/>
    <mergeCell ref="U131:W131"/>
    <mergeCell ref="X131:AA131"/>
    <mergeCell ref="C130:F130"/>
    <mergeCell ref="G130:O130"/>
    <mergeCell ref="P130:R130"/>
    <mergeCell ref="S130:T130"/>
    <mergeCell ref="U129:W129"/>
    <mergeCell ref="X129:AA129"/>
    <mergeCell ref="U130:W130"/>
    <mergeCell ref="X130:AA130"/>
    <mergeCell ref="U132:W132"/>
    <mergeCell ref="X132:AA132"/>
    <mergeCell ref="C131:F131"/>
    <mergeCell ref="G131:O131"/>
    <mergeCell ref="C132:F132"/>
    <mergeCell ref="G132:O132"/>
    <mergeCell ref="P132:R132"/>
    <mergeCell ref="S132:T132"/>
    <mergeCell ref="P131:R131"/>
    <mergeCell ref="S131:T131"/>
    <mergeCell ref="C40:F40"/>
    <mergeCell ref="U40:W40"/>
    <mergeCell ref="X51:AA51"/>
    <mergeCell ref="C39:F39"/>
    <mergeCell ref="G39:O39"/>
    <mergeCell ref="P39:R39"/>
    <mergeCell ref="S39:T39"/>
    <mergeCell ref="U39:W39"/>
    <mergeCell ref="X39:AA39"/>
    <mergeCell ref="C51:F51"/>
    <mergeCell ref="C42:F42"/>
    <mergeCell ref="G42:O42"/>
    <mergeCell ref="P42:R42"/>
    <mergeCell ref="X40:AA40"/>
    <mergeCell ref="C41:F41"/>
    <mergeCell ref="G41:O41"/>
    <mergeCell ref="P41:R41"/>
    <mergeCell ref="S41:T41"/>
    <mergeCell ref="U41:W41"/>
    <mergeCell ref="X41:AA41"/>
    <mergeCell ref="C43:F43"/>
    <mergeCell ref="G43:O43"/>
    <mergeCell ref="P43:R43"/>
    <mergeCell ref="S43:T43"/>
    <mergeCell ref="X52:AA52"/>
    <mergeCell ref="C53:F53"/>
    <mergeCell ref="G53:O53"/>
    <mergeCell ref="P53:R53"/>
    <mergeCell ref="S53:T53"/>
    <mergeCell ref="U53:W53"/>
    <mergeCell ref="X53:AA53"/>
    <mergeCell ref="C52:F52"/>
    <mergeCell ref="G52:O52"/>
    <mergeCell ref="P52:R52"/>
    <mergeCell ref="G54:O54"/>
    <mergeCell ref="P54:R54"/>
    <mergeCell ref="S54:T54"/>
    <mergeCell ref="U52:W52"/>
    <mergeCell ref="S52:T52"/>
    <mergeCell ref="S56:T56"/>
    <mergeCell ref="U54:W54"/>
    <mergeCell ref="X54:AA54"/>
    <mergeCell ref="C55:F55"/>
    <mergeCell ref="G55:O55"/>
    <mergeCell ref="P55:R55"/>
    <mergeCell ref="S55:T55"/>
    <mergeCell ref="U55:W55"/>
    <mergeCell ref="X55:AA55"/>
    <mergeCell ref="C54:F54"/>
    <mergeCell ref="U56:W56"/>
    <mergeCell ref="X56:AA56"/>
    <mergeCell ref="C57:F57"/>
    <mergeCell ref="G57:O57"/>
    <mergeCell ref="P57:R57"/>
    <mergeCell ref="S57:T57"/>
    <mergeCell ref="U57:W57"/>
    <mergeCell ref="X57:AA57"/>
    <mergeCell ref="C56:F56"/>
    <mergeCell ref="G56:O56"/>
    <mergeCell ref="U58:W58"/>
    <mergeCell ref="X58:AA58"/>
    <mergeCell ref="C59:F59"/>
    <mergeCell ref="G59:O59"/>
    <mergeCell ref="P59:R59"/>
    <mergeCell ref="S59:T59"/>
    <mergeCell ref="U59:W59"/>
    <mergeCell ref="X59:AA59"/>
    <mergeCell ref="C58:F58"/>
    <mergeCell ref="G58:O58"/>
    <mergeCell ref="U60:W60"/>
    <mergeCell ref="X60:AA60"/>
    <mergeCell ref="C61:F61"/>
    <mergeCell ref="G61:O61"/>
    <mergeCell ref="P61:R61"/>
    <mergeCell ref="S61:T61"/>
    <mergeCell ref="U61:W61"/>
    <mergeCell ref="X61:AA61"/>
    <mergeCell ref="C60:F60"/>
    <mergeCell ref="G60:O60"/>
    <mergeCell ref="G51:O51"/>
    <mergeCell ref="P51:R51"/>
    <mergeCell ref="S51:T51"/>
    <mergeCell ref="U51:W51"/>
    <mergeCell ref="U42:W42"/>
    <mergeCell ref="S42:T42"/>
    <mergeCell ref="U47:AA47"/>
    <mergeCell ref="P46:AA46"/>
    <mergeCell ref="X42:AA42"/>
    <mergeCell ref="U43:W43"/>
    <mergeCell ref="X43:AA43"/>
    <mergeCell ref="B45:AA45"/>
    <mergeCell ref="B44:E44"/>
    <mergeCell ref="B46:O46"/>
    <mergeCell ref="P62:R62"/>
    <mergeCell ref="S62:T62"/>
    <mergeCell ref="G40:O40"/>
    <mergeCell ref="P40:R40"/>
    <mergeCell ref="S40:T40"/>
    <mergeCell ref="P60:R60"/>
    <mergeCell ref="S60:T60"/>
    <mergeCell ref="P58:R58"/>
    <mergeCell ref="S58:T58"/>
    <mergeCell ref="P56:R56"/>
    <mergeCell ref="U62:W62"/>
    <mergeCell ref="X62:AA62"/>
    <mergeCell ref="C63:F63"/>
    <mergeCell ref="G63:O63"/>
    <mergeCell ref="P63:R63"/>
    <mergeCell ref="S63:T63"/>
    <mergeCell ref="U63:W63"/>
    <mergeCell ref="X63:AA63"/>
    <mergeCell ref="C62:F62"/>
    <mergeCell ref="G62:O62"/>
    <mergeCell ref="C64:F64"/>
    <mergeCell ref="G64:O64"/>
    <mergeCell ref="P64:R64"/>
    <mergeCell ref="S64:T64"/>
    <mergeCell ref="U66:W66"/>
    <mergeCell ref="X66:AA66"/>
    <mergeCell ref="C65:F65"/>
    <mergeCell ref="G65:O65"/>
    <mergeCell ref="P65:R65"/>
    <mergeCell ref="S65:T65"/>
    <mergeCell ref="U64:W64"/>
    <mergeCell ref="X64:AA64"/>
    <mergeCell ref="U65:W65"/>
    <mergeCell ref="X65:AA65"/>
    <mergeCell ref="U67:W67"/>
    <mergeCell ref="X67:AA67"/>
    <mergeCell ref="C66:F66"/>
    <mergeCell ref="G66:O66"/>
    <mergeCell ref="C67:F67"/>
    <mergeCell ref="G67:O67"/>
    <mergeCell ref="P67:R67"/>
    <mergeCell ref="S67:T67"/>
    <mergeCell ref="P66:R66"/>
    <mergeCell ref="S66:T66"/>
    <mergeCell ref="C68:F68"/>
    <mergeCell ref="G68:O68"/>
    <mergeCell ref="P68:R68"/>
    <mergeCell ref="S68:T68"/>
    <mergeCell ref="U70:W70"/>
    <mergeCell ref="X70:AA70"/>
    <mergeCell ref="C69:F69"/>
    <mergeCell ref="G69:O69"/>
    <mergeCell ref="P69:R69"/>
    <mergeCell ref="S69:T69"/>
    <mergeCell ref="U68:W68"/>
    <mergeCell ref="X68:AA68"/>
    <mergeCell ref="U69:W69"/>
    <mergeCell ref="X69:AA69"/>
    <mergeCell ref="U71:W71"/>
    <mergeCell ref="X71:AA71"/>
    <mergeCell ref="C70:F70"/>
    <mergeCell ref="G70:O70"/>
    <mergeCell ref="C71:F71"/>
    <mergeCell ref="G71:O71"/>
    <mergeCell ref="P71:R71"/>
    <mergeCell ref="S71:T71"/>
    <mergeCell ref="P70:R70"/>
    <mergeCell ref="S70:T70"/>
    <mergeCell ref="C72:F72"/>
    <mergeCell ref="G72:O72"/>
    <mergeCell ref="P72:R72"/>
    <mergeCell ref="S72:T72"/>
    <mergeCell ref="C73:F73"/>
    <mergeCell ref="G73:O73"/>
    <mergeCell ref="P73:R73"/>
    <mergeCell ref="S73:T73"/>
    <mergeCell ref="U72:W72"/>
    <mergeCell ref="X72:AA72"/>
    <mergeCell ref="U73:W73"/>
    <mergeCell ref="X73:AA73"/>
    <mergeCell ref="U76:W76"/>
    <mergeCell ref="X76:AA76"/>
    <mergeCell ref="C74:F74"/>
    <mergeCell ref="G74:O74"/>
    <mergeCell ref="C75:F75"/>
    <mergeCell ref="G75:O75"/>
    <mergeCell ref="P74:R74"/>
    <mergeCell ref="S74:T74"/>
    <mergeCell ref="U74:W74"/>
    <mergeCell ref="X74:AA74"/>
    <mergeCell ref="U75:W75"/>
    <mergeCell ref="X75:AA75"/>
    <mergeCell ref="P75:R75"/>
    <mergeCell ref="S75:T75"/>
    <mergeCell ref="P78:R78"/>
    <mergeCell ref="S78:T78"/>
    <mergeCell ref="C76:F76"/>
    <mergeCell ref="G76:O76"/>
    <mergeCell ref="C77:F77"/>
    <mergeCell ref="G77:O77"/>
    <mergeCell ref="P76:R76"/>
    <mergeCell ref="S76:T76"/>
    <mergeCell ref="U77:W77"/>
    <mergeCell ref="X77:AA77"/>
    <mergeCell ref="P77:R77"/>
    <mergeCell ref="S77:T77"/>
    <mergeCell ref="U79:W79"/>
    <mergeCell ref="X79:AA79"/>
    <mergeCell ref="C78:F78"/>
    <mergeCell ref="G78:O78"/>
    <mergeCell ref="C79:F79"/>
    <mergeCell ref="G79:O79"/>
    <mergeCell ref="P79:R79"/>
    <mergeCell ref="S79:T79"/>
    <mergeCell ref="U78:W78"/>
    <mergeCell ref="X78:AA78"/>
    <mergeCell ref="C80:F80"/>
    <mergeCell ref="G80:O80"/>
    <mergeCell ref="P80:R80"/>
    <mergeCell ref="S80:T80"/>
    <mergeCell ref="C81:F81"/>
    <mergeCell ref="G81:O81"/>
    <mergeCell ref="P81:R81"/>
    <mergeCell ref="S81:T81"/>
    <mergeCell ref="U82:W82"/>
    <mergeCell ref="X82:AA82"/>
    <mergeCell ref="U80:W80"/>
    <mergeCell ref="X80:AA80"/>
    <mergeCell ref="U81:W81"/>
    <mergeCell ref="X81:AA81"/>
    <mergeCell ref="P83:R83"/>
    <mergeCell ref="S83:T83"/>
    <mergeCell ref="C82:F82"/>
    <mergeCell ref="G82:O82"/>
    <mergeCell ref="P82:R82"/>
    <mergeCell ref="S82:T82"/>
    <mergeCell ref="U83:W83"/>
    <mergeCell ref="X83:AA83"/>
    <mergeCell ref="C84:F84"/>
    <mergeCell ref="G84:O84"/>
    <mergeCell ref="P84:R84"/>
    <mergeCell ref="S84:T84"/>
    <mergeCell ref="U84:W84"/>
    <mergeCell ref="X84:AA84"/>
    <mergeCell ref="C83:F83"/>
    <mergeCell ref="G83:O83"/>
    <mergeCell ref="C85:F85"/>
    <mergeCell ref="G85:O85"/>
    <mergeCell ref="P85:R85"/>
    <mergeCell ref="S85:T85"/>
    <mergeCell ref="U87:W87"/>
    <mergeCell ref="X87:AA87"/>
    <mergeCell ref="C86:F86"/>
    <mergeCell ref="G86:O86"/>
    <mergeCell ref="P86:R86"/>
    <mergeCell ref="S86:T86"/>
    <mergeCell ref="U85:W85"/>
    <mergeCell ref="X85:AA85"/>
    <mergeCell ref="U86:W86"/>
    <mergeCell ref="X86:AA86"/>
    <mergeCell ref="U88:W88"/>
    <mergeCell ref="X88:AA88"/>
    <mergeCell ref="C87:F87"/>
    <mergeCell ref="G87:O87"/>
    <mergeCell ref="C88:F88"/>
    <mergeCell ref="G88:O88"/>
    <mergeCell ref="P88:R88"/>
    <mergeCell ref="S88:T88"/>
    <mergeCell ref="P87:R87"/>
    <mergeCell ref="S87:T87"/>
    <mergeCell ref="C89:F89"/>
    <mergeCell ref="G89:O89"/>
    <mergeCell ref="P89:R89"/>
    <mergeCell ref="S89:T89"/>
    <mergeCell ref="C90:F90"/>
    <mergeCell ref="G90:O90"/>
    <mergeCell ref="P90:R90"/>
    <mergeCell ref="S90:T90"/>
    <mergeCell ref="P91:R91"/>
    <mergeCell ref="S91:T91"/>
    <mergeCell ref="U89:W89"/>
    <mergeCell ref="X89:AA89"/>
    <mergeCell ref="U90:W90"/>
    <mergeCell ref="X90:AA90"/>
    <mergeCell ref="U91:W91"/>
    <mergeCell ref="X91:AA91"/>
    <mergeCell ref="C93:F93"/>
    <mergeCell ref="G93:O93"/>
    <mergeCell ref="P93:R93"/>
    <mergeCell ref="S93:T93"/>
    <mergeCell ref="U93:W93"/>
    <mergeCell ref="X93:AA93"/>
    <mergeCell ref="C91:F91"/>
    <mergeCell ref="G91:O91"/>
    <mergeCell ref="C92:F92"/>
    <mergeCell ref="G92:O92"/>
    <mergeCell ref="P92:R92"/>
    <mergeCell ref="S92:T92"/>
    <mergeCell ref="U92:W92"/>
    <mergeCell ref="X92:AA92"/>
    <mergeCell ref="C94:F94"/>
    <mergeCell ref="G94:O94"/>
    <mergeCell ref="P94:R94"/>
    <mergeCell ref="S94:T94"/>
    <mergeCell ref="U96:W96"/>
    <mergeCell ref="X96:AA96"/>
    <mergeCell ref="C95:F95"/>
    <mergeCell ref="G95:O95"/>
    <mergeCell ref="P95:R95"/>
    <mergeCell ref="S95:T95"/>
    <mergeCell ref="U94:W94"/>
    <mergeCell ref="X94:AA94"/>
    <mergeCell ref="U95:W95"/>
    <mergeCell ref="X95:AA95"/>
    <mergeCell ref="U97:W97"/>
    <mergeCell ref="X97:AA97"/>
    <mergeCell ref="C96:F96"/>
    <mergeCell ref="G96:O96"/>
    <mergeCell ref="C97:F97"/>
    <mergeCell ref="G97:O97"/>
    <mergeCell ref="P97:R97"/>
    <mergeCell ref="S97:T97"/>
    <mergeCell ref="P96:R96"/>
    <mergeCell ref="S96:T96"/>
    <mergeCell ref="C98:F98"/>
    <mergeCell ref="G98:O98"/>
    <mergeCell ref="P98:R98"/>
    <mergeCell ref="S98:T98"/>
    <mergeCell ref="U100:W100"/>
    <mergeCell ref="X100:AA100"/>
    <mergeCell ref="C99:F99"/>
    <mergeCell ref="G99:O99"/>
    <mergeCell ref="P99:R99"/>
    <mergeCell ref="S99:T99"/>
    <mergeCell ref="U98:W98"/>
    <mergeCell ref="X98:AA98"/>
    <mergeCell ref="U99:W99"/>
    <mergeCell ref="X99:AA99"/>
    <mergeCell ref="U101:W101"/>
    <mergeCell ref="X101:AA101"/>
    <mergeCell ref="C100:F100"/>
    <mergeCell ref="G100:O100"/>
    <mergeCell ref="C101:F101"/>
    <mergeCell ref="G101:O101"/>
    <mergeCell ref="P101:R101"/>
    <mergeCell ref="S101:T101"/>
    <mergeCell ref="P100:R100"/>
    <mergeCell ref="S100:T100"/>
    <mergeCell ref="C102:F102"/>
    <mergeCell ref="G102:O102"/>
    <mergeCell ref="P102:R102"/>
    <mergeCell ref="S102:T102"/>
    <mergeCell ref="U104:W104"/>
    <mergeCell ref="X104:AA104"/>
    <mergeCell ref="C103:F103"/>
    <mergeCell ref="G103:O103"/>
    <mergeCell ref="P103:R103"/>
    <mergeCell ref="S103:T103"/>
    <mergeCell ref="U102:W102"/>
    <mergeCell ref="X102:AA102"/>
    <mergeCell ref="U103:W103"/>
    <mergeCell ref="X103:AA103"/>
    <mergeCell ref="U105:W105"/>
    <mergeCell ref="X105:AA105"/>
    <mergeCell ref="C104:F104"/>
    <mergeCell ref="G104:O104"/>
    <mergeCell ref="C105:F105"/>
    <mergeCell ref="G105:O105"/>
    <mergeCell ref="P105:R105"/>
    <mergeCell ref="S105:T105"/>
    <mergeCell ref="P104:R104"/>
    <mergeCell ref="S104:T104"/>
    <mergeCell ref="C106:F106"/>
    <mergeCell ref="G106:O106"/>
    <mergeCell ref="P106:R106"/>
    <mergeCell ref="S106:T106"/>
    <mergeCell ref="U108:W108"/>
    <mergeCell ref="X108:AA108"/>
    <mergeCell ref="C107:F107"/>
    <mergeCell ref="G107:O107"/>
    <mergeCell ref="P107:R107"/>
    <mergeCell ref="S107:T107"/>
    <mergeCell ref="U106:W106"/>
    <mergeCell ref="X106:AA106"/>
    <mergeCell ref="U107:W107"/>
    <mergeCell ref="X107:AA107"/>
    <mergeCell ref="U109:W109"/>
    <mergeCell ref="X109:AA109"/>
    <mergeCell ref="C108:F108"/>
    <mergeCell ref="G108:O108"/>
    <mergeCell ref="C109:F109"/>
    <mergeCell ref="G109:O109"/>
    <mergeCell ref="P109:R109"/>
    <mergeCell ref="S109:T109"/>
    <mergeCell ref="P108:R108"/>
    <mergeCell ref="S108:T108"/>
    <mergeCell ref="C110:F110"/>
    <mergeCell ref="G110:O110"/>
    <mergeCell ref="P110:R110"/>
    <mergeCell ref="S110:T110"/>
    <mergeCell ref="U112:W112"/>
    <mergeCell ref="X112:AA112"/>
    <mergeCell ref="C111:F111"/>
    <mergeCell ref="G111:O111"/>
    <mergeCell ref="P111:R111"/>
    <mergeCell ref="S111:T111"/>
    <mergeCell ref="U110:W110"/>
    <mergeCell ref="X110:AA110"/>
    <mergeCell ref="U111:W111"/>
    <mergeCell ref="X111:AA111"/>
    <mergeCell ref="U113:W113"/>
    <mergeCell ref="X113:AA113"/>
    <mergeCell ref="C112:F112"/>
    <mergeCell ref="G112:O112"/>
    <mergeCell ref="C113:F113"/>
    <mergeCell ref="G113:O113"/>
    <mergeCell ref="P113:R113"/>
    <mergeCell ref="S113:T113"/>
    <mergeCell ref="P112:R112"/>
    <mergeCell ref="S112:T112"/>
    <mergeCell ref="C114:F114"/>
    <mergeCell ref="G114:O114"/>
    <mergeCell ref="P114:R114"/>
    <mergeCell ref="S114:T114"/>
    <mergeCell ref="U116:W116"/>
    <mergeCell ref="X116:AA116"/>
    <mergeCell ref="C115:F115"/>
    <mergeCell ref="G115:O115"/>
    <mergeCell ref="P115:R115"/>
    <mergeCell ref="S115:T115"/>
    <mergeCell ref="U114:W114"/>
    <mergeCell ref="X114:AA114"/>
    <mergeCell ref="U115:W115"/>
    <mergeCell ref="X115:AA115"/>
    <mergeCell ref="U117:W117"/>
    <mergeCell ref="X117:AA117"/>
    <mergeCell ref="C116:F116"/>
    <mergeCell ref="G116:O116"/>
    <mergeCell ref="C117:F117"/>
    <mergeCell ref="G117:O117"/>
    <mergeCell ref="P117:R117"/>
    <mergeCell ref="S117:T117"/>
    <mergeCell ref="P116:R116"/>
    <mergeCell ref="S116:T116"/>
    <mergeCell ref="C118:F118"/>
    <mergeCell ref="G118:O118"/>
    <mergeCell ref="P118:R118"/>
    <mergeCell ref="S118:T118"/>
    <mergeCell ref="C119:F119"/>
    <mergeCell ref="G119:O119"/>
    <mergeCell ref="P119:R119"/>
    <mergeCell ref="S119:T119"/>
    <mergeCell ref="U118:W118"/>
    <mergeCell ref="U121:W121"/>
    <mergeCell ref="X118:AA118"/>
    <mergeCell ref="U119:W119"/>
    <mergeCell ref="X119:AA119"/>
    <mergeCell ref="U120:W120"/>
    <mergeCell ref="X120:AA120"/>
    <mergeCell ref="X121:AA121"/>
    <mergeCell ref="P121:R121"/>
    <mergeCell ref="S121:T121"/>
    <mergeCell ref="P120:R120"/>
    <mergeCell ref="C120:F120"/>
    <mergeCell ref="G120:O120"/>
    <mergeCell ref="C121:F121"/>
    <mergeCell ref="G121:O121"/>
    <mergeCell ref="S120:T120"/>
  </mergeCells>
  <dataValidations count="23">
    <dataValidation type="textLength" operator="equal" allowBlank="1" showErrorMessage="1" errorTitle="ข้อผิดพลาด" error="กรุณาระบุรหัสศูนย์ต้นทุน &#10;เป็นตัวเลขจำนวน 10 หลัก !!" sqref="L3:O3">
      <formula1>10</formula1>
    </dataValidation>
    <dataValidation type="textLength" operator="equal" allowBlank="1" showInputMessage="1" showErrorMessage="1" errorTitle="ข้อผิดพลาด" error="กรุณาระบุรหัสหน่วยเบิกจ่าย &#10;เป็นตัวเลขจำนวน 10 หลัก !!" sqref="S3:V3">
      <formula1>10</formula1>
    </dataValidation>
    <dataValidation type="textLength" operator="equal" allowBlank="1" showInputMessage="1" showErrorMessage="1" errorTitle="ข้อผิดพลาด" error="กรุณาใส่ หน่วยจัดซื้อ เป็น&#10;ข้อความจำนวน 3 ตัวอักษร !" sqref="AA3">
      <formula1>3</formula1>
    </dataValidation>
    <dataValidation operator="equal" allowBlank="1" showInputMessage="1" showErrorMessage="1" errorTitle="ข้อผิดพลาด" error="กรุณาระบุ เลขที่เอกสารสำรองเงิน &#10;เป็นตัวเลขจำนวน 8 หลัก !!" sqref="H6:L6"/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12:Y12 V18">
      <formula1>37987</formula1>
    </dataValidation>
    <dataValidation type="textLength" allowBlank="1" showErrorMessage="1" errorTitle="ข้อผิดพลาด" error="กรุณาระบุรหัสงบประมาณให้ถูกต้อง !!" sqref="H8:L8">
      <formula1>5</formula1>
      <formula2>16</formula2>
    </dataValidation>
    <dataValidation type="textLength" operator="equal" allowBlank="1" showInputMessage="1" showErrorMessage="1" errorTitle="ข้อผิดพลาด" error="กรุณาระบุแหล่งของเงิน&#10;เป็นตัวเลขจำนวน 7 หลัก !!" sqref="H7:L7">
      <formula1>7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3:H3">
      <formula1>4</formula1>
    </dataValidation>
    <dataValidation type="textLength" operator="equal" allowBlank="1" showInputMessage="1" showErrorMessage="1" errorTitle="เกิดข้อผืดพลาด" error="กรุณาใส่ รหัสเจ้าของเงินฝากคลัง เป็น&#10;ตัวเลขจำนวน 10 หลัก !" sqref="Y7:Z8">
      <formula1>10</formula1>
    </dataValidation>
    <dataValidation type="textLength" allowBlank="1" showErrorMessage="1" errorTitle="ข้อผิดพลาด" error="กรุณาระบุกิจกรรมหลัก ให้ถูกต้อง!!" sqref="H9:L9">
      <formula1>5</formula1>
      <formula2>14</formula2>
    </dataValidation>
    <dataValidation type="textLength" allowBlank="1" showInputMessage="1" showErrorMessage="1" errorTitle="เกิดข้อผิดพลาด" error="ระบุรหัสประจำตัวผู้เสียภาษี&#10;10 หรือ 13 หลัก" sqref="J14:N14">
      <formula1>10</formula1>
      <formula2>13</formula2>
    </dataValidation>
    <dataValidation type="list" allowBlank="1" showInputMessage="1" showErrorMessage="1" errorTitle="ข้อผิดพลาด" error="กรูณาเลือกค่า ประเภทการจัดซื้อจัดจ้าง&#10;ที่มีในรายการเท่านั้น !" sqref="N13">
      <formula1>$F$143:$F$145</formula1>
    </dataValidation>
    <dataValidation type="textLength" operator="equal" allowBlank="1" showInputMessage="1" showErrorMessage="1" errorTitle="ข้อผิดพลาด" error="กรุณาระบุรหัส&#10;หน่วยจัดซื้อ  3 หลัก !!" sqref="Z3">
      <formula1>3</formula1>
    </dataValidation>
    <dataValidation type="textLength" operator="equal" allowBlank="1" showInputMessage="1" showErrorMessage="1" errorTitle="ข้อผิดพลาด" error="กรุณาระบุรหัสบัญชีแยกประเภททั่วไป&#10;เป็นตัวเลขจำนวน 10 หลัก !!" sqref="T6:X6">
      <formula1>10</formula1>
    </dataValidation>
    <dataValidation type="textLength" operator="equal" allowBlank="1" showInputMessage="1" showErrorMessage="1" errorTitle="เกิดข้อผิดพลาด" error="กรุณาระบุรหัสเงินฝากคลัง&#10;เป็นตัวเลข 5 หลัก !!" sqref="R7:S7">
      <formula1>5</formula1>
    </dataValidation>
    <dataValidation type="textLength" operator="equal" allowBlank="1" showInputMessage="1" showErrorMessage="1" errorTitle="เกิดข้อผิดพลาด" error="กรุณาระบุบัญชีย่อย&#10;เป็นตัวเลข 7 หลัก !!" sqref="R8:S8">
      <formula1>7</formula1>
    </dataValidation>
    <dataValidation allowBlank="1" showInputMessage="1" showErrorMessage="1" errorTitle="เกิดข้อผิดพลาด" error="ระบุรหัสประจำตัวผู้เสียภาษี&#10;10 หรือ 13 หลัก" sqref="V14:Z14"/>
    <dataValidation type="list" allowBlank="1" showDropDown="1" showInputMessage="1" showErrorMessage="1" errorTitle="ข้อผิดพลาด" error="กรุณาใส่ วิธีการจัดซื้อจัดจ้าง เป็น&#10;ตัวเลขจำนวน 2 หลัก !" sqref="V13:Y13">
      <formula1>"01, 02, 03, 04, 05, 06, 07, 08, 09"</formula1>
    </dataValidation>
    <dataValidation operator="equal" allowBlank="1" errorTitle="ใบสั่งซื้อ / จ้าง / เช่า" error="กรุณาใส่ รหัส GPSC เป็น&#10;ตัวเลขจำนวน 14 หลัก !" sqref="C93:F132 C24:F43 C52:F91"/>
    <dataValidation type="decimal" operator="greaterThanOrEqual" allowBlank="1" showInputMessage="1" showErrorMessage="1" errorTitle="ข้อผิดพลาด" error="กรุณาใส่ค่า มูลค่ารวม เป็นตัวเลข" sqref="Y20:AA21 X20:X21">
      <formula1>0</formula1>
    </dataValidation>
    <dataValidation type="textLength" operator="lessThanOrEqual" allowBlank="1" showInputMessage="1" showErrorMessage="1" errorTitle="ข้อผิดพลาด" error="กรุณาใส่ เลขที่ใบสั่งซื้อ/สัญญา เป็น&#10;ข้อความยาวไม่เกิน 12 ตัวอักษร !" sqref="J12:N12">
      <formula1>12</formula1>
    </dataValidation>
    <dataValidation type="list" allowBlank="1" showInputMessage="1" showErrorMessage="1" sqref="V21:W21">
      <formula1>$AC$21:$AC$22</formula1>
    </dataValidation>
    <dataValidation type="list" allowBlank="1" showInputMessage="1" showErrorMessage="1" errorTitle="ข้อผิดพลาด" error="กรูณาเลือกค่า ประเภทการจัดซื้อจัดจ้าง&#10;ที่มีในรายการเท่านั้น !" sqref="J13">
      <formula1>$AC$12:$AC$14</formula1>
    </dataValidation>
  </dataValidations>
  <printOptions horizontalCentered="1"/>
  <pageMargins left="0.15748031496062992" right="0.15748031496062992" top="0.3937007874015748" bottom="0" header="0" footer="0.11811023622047245"/>
  <pageSetup fitToHeight="2" horizontalDpi="360" verticalDpi="360" orientation="portrait" paperSize="9" scale="69" r:id="rId2"/>
  <headerFooter alignWithMargins="0">
    <oddHeader>&amp;RGFMIS.บส01-1</oddHeader>
  </headerFooter>
  <rowBreaks count="2" manualBreakCount="2">
    <brk id="49" max="27" man="1"/>
    <brk id="91" max="2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7"/>
  <sheetViews>
    <sheetView zoomScale="65" zoomScaleNormal="65" workbookViewId="0" topLeftCell="A1">
      <selection activeCell="A1" sqref="A1"/>
    </sheetView>
  </sheetViews>
  <sheetFormatPr defaultColWidth="9.140625" defaultRowHeight="15" customHeight="1" zeroHeight="1"/>
  <cols>
    <col min="1" max="19" width="18.7109375" style="2" customWidth="1"/>
    <col min="20" max="20" width="21.421875" style="2" customWidth="1"/>
    <col min="21" max="25" width="18.7109375" style="2" customWidth="1"/>
    <col min="26" max="26" width="20.00390625" style="2" customWidth="1"/>
    <col min="27" max="30" width="18.7109375" style="2" customWidth="1"/>
    <col min="31" max="16384" width="18.7109375" style="2" hidden="1" customWidth="1"/>
  </cols>
  <sheetData>
    <row r="1" spans="1:4" ht="15" customHeight="1">
      <c r="A1" s="1" t="s">
        <v>27</v>
      </c>
      <c r="B1" s="1" t="s">
        <v>28</v>
      </c>
      <c r="C1" s="1" t="s">
        <v>29</v>
      </c>
      <c r="D1" s="1" t="s">
        <v>30</v>
      </c>
    </row>
    <row r="2" spans="1:4" ht="15" customHeight="1">
      <c r="A2" s="3"/>
      <c r="B2" s="4" t="s">
        <v>104</v>
      </c>
      <c r="C2" s="4">
        <f>CONCATENATE(Input!$F$3)</f>
      </c>
      <c r="D2" s="4" t="s">
        <v>100</v>
      </c>
    </row>
    <row r="3" ht="15" customHeight="1"/>
    <row r="4" spans="1:21" s="6" customFormat="1" ht="15" customHeight="1">
      <c r="A4" s="1" t="s">
        <v>31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36</v>
      </c>
      <c r="G4" s="1" t="s">
        <v>37</v>
      </c>
      <c r="H4" s="1" t="s">
        <v>29</v>
      </c>
      <c r="I4" s="1" t="s">
        <v>38</v>
      </c>
      <c r="J4" s="1" t="s">
        <v>39</v>
      </c>
      <c r="K4" s="1" t="s">
        <v>40</v>
      </c>
      <c r="L4" s="1" t="s">
        <v>41</v>
      </c>
      <c r="M4" s="1" t="s">
        <v>42</v>
      </c>
      <c r="N4" s="1" t="s">
        <v>43</v>
      </c>
      <c r="O4" s="1" t="s">
        <v>44</v>
      </c>
      <c r="P4" s="1" t="s">
        <v>45</v>
      </c>
      <c r="Q4" s="95" t="s">
        <v>86</v>
      </c>
      <c r="R4" s="1" t="s">
        <v>46</v>
      </c>
      <c r="S4" s="1" t="s">
        <v>47</v>
      </c>
      <c r="T4" s="1" t="s">
        <v>48</v>
      </c>
      <c r="U4" s="5"/>
    </row>
    <row r="5" spans="1:21" s="6" customFormat="1" ht="15" customHeight="1">
      <c r="A5" s="3"/>
      <c r="B5" s="4" t="s">
        <v>49</v>
      </c>
      <c r="C5" s="4" t="s">
        <v>50</v>
      </c>
      <c r="D5" s="3"/>
      <c r="E5" s="4" t="str">
        <f>TEXT(Input!$V$12,"yyyymmdd")</f>
        <v>19000100</v>
      </c>
      <c r="F5" s="4" t="s">
        <v>51</v>
      </c>
      <c r="G5" s="7">
        <f>UPPER(CONCATENATE(Input!$Z$3))</f>
      </c>
      <c r="H5" s="4">
        <f>CONCATENATE(Input!$F$3)</f>
      </c>
      <c r="I5" s="4" t="s">
        <v>52</v>
      </c>
      <c r="J5" s="7">
        <f>CONCATENATE(Input!$J$12)</f>
      </c>
      <c r="K5" s="7">
        <f>CONCATENATE(Input!$V$13)</f>
      </c>
      <c r="L5" s="7">
        <f>CONCATENATE(Input!$V$14)</f>
      </c>
      <c r="M5" s="7">
        <f>CONCATENATE(Input!$J$14)</f>
      </c>
      <c r="N5" s="4" t="s">
        <v>53</v>
      </c>
      <c r="O5" s="8" t="str">
        <f>TEXT(Input!X21,"0.00")</f>
        <v>0.00</v>
      </c>
      <c r="P5" s="3"/>
      <c r="Q5" s="7" t="str">
        <f>TEXT(Input!$V$18,"yyyymmdd")</f>
        <v>19000100</v>
      </c>
      <c r="R5" s="4" t="s">
        <v>54</v>
      </c>
      <c r="S5" s="4">
        <f>CONCATENATE(Input!$F$44)</f>
      </c>
      <c r="T5" s="7">
        <f>CONCATENATE(Input!$S$3)</f>
      </c>
      <c r="U5" s="9"/>
    </row>
    <row r="6" spans="1:28" s="6" customFormat="1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9" s="6" customFormat="1" ht="15" customHeight="1">
      <c r="A7" s="12" t="s">
        <v>55</v>
      </c>
      <c r="B7" s="12" t="s">
        <v>32</v>
      </c>
      <c r="C7" s="13" t="s">
        <v>56</v>
      </c>
      <c r="D7" s="13" t="s">
        <v>57</v>
      </c>
      <c r="E7" s="95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88</v>
      </c>
      <c r="M7" s="13" t="s">
        <v>65</v>
      </c>
      <c r="N7" s="13" t="s">
        <v>66</v>
      </c>
      <c r="O7" s="13" t="s">
        <v>67</v>
      </c>
      <c r="P7" s="13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3" t="s">
        <v>73</v>
      </c>
      <c r="V7" s="13" t="s">
        <v>48</v>
      </c>
      <c r="W7" s="14" t="s">
        <v>74</v>
      </c>
      <c r="X7" s="14" t="s">
        <v>75</v>
      </c>
      <c r="Y7" s="13" t="s">
        <v>76</v>
      </c>
      <c r="Z7" s="13" t="s">
        <v>77</v>
      </c>
      <c r="AA7" s="13" t="s">
        <v>78</v>
      </c>
      <c r="AB7" s="13" t="s">
        <v>46</v>
      </c>
      <c r="AC7" s="13" t="s">
        <v>47</v>
      </c>
    </row>
    <row r="8" spans="1:29" s="6" customFormat="1" ht="15" customHeight="1">
      <c r="A8" s="15">
        <v>1</v>
      </c>
      <c r="B8" s="16" t="s">
        <v>79</v>
      </c>
      <c r="C8" s="16">
        <f>CONCATENATE(UPPER(Input!$J$13))</f>
      </c>
      <c r="D8" s="16">
        <f>CONCATENATE(Input!G24)</f>
      </c>
      <c r="E8" s="92" t="str">
        <f>TEXT(Input!P24,"0.00")</f>
        <v>0.00</v>
      </c>
      <c r="F8" s="16">
        <f>UPPER(CONCATENATE(Input!S24))</f>
      </c>
      <c r="G8" s="16">
        <f>UPPER(CONCATENATE(Input!S24))</f>
      </c>
      <c r="H8" s="91" t="str">
        <f>TEXT(Input!U24,"0.00")</f>
        <v>0.00</v>
      </c>
      <c r="I8" s="15"/>
      <c r="J8" s="16">
        <f>CONCATENATE(Input!$F$3)</f>
      </c>
      <c r="K8" s="17" t="s">
        <v>80</v>
      </c>
      <c r="L8" s="16">
        <f>IF(Input!$AC$18,CONCATENATE(LEFT(Input!$C24,8)),"")</f>
      </c>
      <c r="M8" s="18">
        <f>CONCATENATE(Input!$T$6)</f>
      </c>
      <c r="N8" s="16">
        <f>CONCATENATE(Input!$L$3)</f>
      </c>
      <c r="O8" s="16">
        <f>CONCATENATE(Input!$H$8)</f>
      </c>
      <c r="P8" s="16">
        <f>CONCATENATE(Input!$H$9)</f>
      </c>
      <c r="Q8" s="16">
        <f>CONCATENATE(Input!$H$7)</f>
      </c>
      <c r="R8" s="16">
        <f>CONCATENATE(Input!$R$9)</f>
      </c>
      <c r="S8" s="16">
        <f>CONCATENATE(Input!$H$6)</f>
      </c>
      <c r="T8" s="19" t="s">
        <v>81</v>
      </c>
      <c r="U8" s="16">
        <f>IF(Input!$AC$18,"",CONCATENATE(Input!$C24))</f>
      </c>
      <c r="V8" s="16">
        <f>CONCATENATE(Input!$S$3)</f>
      </c>
      <c r="W8" s="16">
        <f>CONCATENATE(Input!$R$7)</f>
      </c>
      <c r="X8" s="16">
        <f>CONCATENATE(Input!$Y$7)</f>
      </c>
      <c r="Y8" s="16">
        <f>CONCATENATE(Input!$R$8)</f>
      </c>
      <c r="Z8" s="16">
        <f>CONCATENATE(Input!$Y$8)</f>
      </c>
      <c r="AA8" s="20" t="str">
        <f>TEXT(Input!$V$18,"yyyymmdd")</f>
        <v>19000100</v>
      </c>
      <c r="AB8" s="16" t="s">
        <v>54</v>
      </c>
      <c r="AC8" s="16">
        <f>CONCATENATE(Input!G24)</f>
      </c>
    </row>
    <row r="9" spans="1:29" s="6" customFormat="1" ht="15" customHeight="1">
      <c r="A9" s="21">
        <v>2</v>
      </c>
      <c r="B9" s="22" t="s">
        <v>79</v>
      </c>
      <c r="C9" s="22">
        <f>CONCATENATE(UPPER(Input!$J$13))</f>
      </c>
      <c r="D9" s="22">
        <f>CONCATENATE(Input!G25)</f>
      </c>
      <c r="E9" s="92" t="str">
        <f>TEXT(Input!P25,"0.00")</f>
        <v>0.00</v>
      </c>
      <c r="F9" s="22">
        <f>UPPER(CONCATENATE(Input!S25))</f>
      </c>
      <c r="G9" s="27">
        <f>UPPER(CONCATENATE(Input!S25))</f>
      </c>
      <c r="H9" s="92" t="str">
        <f>TEXT(Input!U25,"0.00")</f>
        <v>0.00</v>
      </c>
      <c r="I9" s="21"/>
      <c r="J9" s="23">
        <f>CONCATENATE(Input!$F$3)</f>
      </c>
      <c r="K9" s="23" t="s">
        <v>80</v>
      </c>
      <c r="L9" s="24">
        <f>IF(Input!$AC$18,CONCATENATE(LEFT(Input!$C25,8)),"")</f>
      </c>
      <c r="M9" s="24">
        <f>CONCATENATE(Input!$T$6)</f>
      </c>
      <c r="N9" s="22">
        <f>CONCATENATE(Input!$L$3)</f>
      </c>
      <c r="O9" s="22">
        <f>CONCATENATE(Input!$H$8)</f>
      </c>
      <c r="P9" s="22">
        <f>CONCATENATE(Input!$H$9)</f>
      </c>
      <c r="Q9" s="25">
        <f>CONCATENATE(Input!$H$7)</f>
      </c>
      <c r="R9" s="22">
        <f>CONCATENATE(Input!$R$9)</f>
      </c>
      <c r="S9" s="22">
        <f>CONCATENATE(Input!$H$6)</f>
      </c>
      <c r="T9" s="23" t="s">
        <v>81</v>
      </c>
      <c r="U9" s="22">
        <f>IF(Input!$AC$18,"",CONCATENATE(Input!$C25))</f>
      </c>
      <c r="V9" s="22">
        <f>CONCATENATE(Input!$S$3)</f>
      </c>
      <c r="W9" s="22">
        <f>CONCATENATE(Input!$R$7)</f>
      </c>
      <c r="X9" s="22">
        <f>CONCATENATE(Input!$Y$7)</f>
      </c>
      <c r="Y9" s="22">
        <f>CONCATENATE(Input!$R$8)</f>
      </c>
      <c r="Z9" s="25">
        <f>CONCATENATE(Input!$Y$8)</f>
      </c>
      <c r="AA9" s="25" t="str">
        <f>TEXT(Input!$V$18,"yyyymmdd")</f>
        <v>19000100</v>
      </c>
      <c r="AB9" s="22" t="s">
        <v>54</v>
      </c>
      <c r="AC9" s="22">
        <f>CONCATENATE(Input!G25)</f>
      </c>
    </row>
    <row r="10" spans="1:29" s="6" customFormat="1" ht="15" customHeight="1">
      <c r="A10" s="26">
        <v>3</v>
      </c>
      <c r="B10" s="27" t="s">
        <v>79</v>
      </c>
      <c r="C10" s="27">
        <f>CONCATENATE(UPPER(Input!$J$13))</f>
      </c>
      <c r="D10" s="27">
        <f>CONCATENATE(Input!G26)</f>
      </c>
      <c r="E10" s="93" t="str">
        <f>TEXT(Input!P26,"0.00")</f>
        <v>0.00</v>
      </c>
      <c r="F10" s="27">
        <f>UPPER(CONCATENATE(Input!S26))</f>
      </c>
      <c r="G10" s="22">
        <f>UPPER(CONCATENATE(Input!S26))</f>
      </c>
      <c r="H10" s="93" t="str">
        <f>TEXT(Input!U26,"0.00")</f>
        <v>0.00</v>
      </c>
      <c r="I10" s="26"/>
      <c r="J10" s="27">
        <f>CONCATENATE(Input!$F$3)</f>
      </c>
      <c r="K10" s="27" t="s">
        <v>80</v>
      </c>
      <c r="L10" s="28">
        <f>IF(Input!$AC$18,CONCATENATE(LEFT(Input!$C26,8)),"")</f>
      </c>
      <c r="M10" s="28">
        <f>CONCATENATE(Input!$T$6)</f>
      </c>
      <c r="N10" s="27">
        <f>CONCATENATE(Input!$L$3)</f>
      </c>
      <c r="O10" s="27">
        <f>CONCATENATE(Input!$H$8)</f>
      </c>
      <c r="P10" s="27">
        <f>CONCATENATE(Input!$H$9)</f>
      </c>
      <c r="Q10" s="27">
        <f>CONCATENATE(Input!$H$7)</f>
      </c>
      <c r="R10" s="27">
        <f>CONCATENATE(Input!$R$9)</f>
      </c>
      <c r="S10" s="27">
        <f>CONCATENATE(Input!$H$6)</f>
      </c>
      <c r="T10" s="27" t="s">
        <v>81</v>
      </c>
      <c r="U10" s="27">
        <f>IF(Input!$AC$18,"",CONCATENATE(Input!$C26))</f>
      </c>
      <c r="V10" s="27">
        <f>CONCATENATE(Input!$S$3)</f>
      </c>
      <c r="W10" s="27">
        <f>CONCATENATE(Input!$R$7)</f>
      </c>
      <c r="X10" s="27">
        <f>CONCATENATE(Input!$Y$7)</f>
      </c>
      <c r="Y10" s="27">
        <f>CONCATENATE(Input!$R$8)</f>
      </c>
      <c r="Z10" s="27">
        <f>CONCATENATE(Input!$Y$8)</f>
      </c>
      <c r="AA10" s="27" t="str">
        <f>TEXT(Input!$V$18,"yyyymmdd")</f>
        <v>19000100</v>
      </c>
      <c r="AB10" s="27" t="s">
        <v>54</v>
      </c>
      <c r="AC10" s="27">
        <f>CONCATENATE(Input!G26)</f>
      </c>
    </row>
    <row r="11" spans="1:29" s="6" customFormat="1" ht="15" customHeight="1">
      <c r="A11" s="21">
        <v>4</v>
      </c>
      <c r="B11" s="27" t="s">
        <v>79</v>
      </c>
      <c r="C11" s="27">
        <f>CONCATENATE(UPPER(Input!$J$13))</f>
      </c>
      <c r="D11" s="27">
        <f>CONCATENATE(Input!G27)</f>
      </c>
      <c r="E11" s="93" t="str">
        <f>TEXT(Input!P27,"0.00")</f>
        <v>0.00</v>
      </c>
      <c r="F11" s="27">
        <f>UPPER(CONCATENATE(Input!S27))</f>
      </c>
      <c r="G11" s="22">
        <f>UPPER(CONCATENATE(Input!S27))</f>
      </c>
      <c r="H11" s="93" t="str">
        <f>TEXT(Input!U27,"0.00")</f>
        <v>0.00</v>
      </c>
      <c r="I11" s="26"/>
      <c r="J11" s="27">
        <f>CONCATENATE(Input!$F$3)</f>
      </c>
      <c r="K11" s="27" t="s">
        <v>80</v>
      </c>
      <c r="L11" s="28">
        <f>IF(Input!$AC$18,CONCATENATE(LEFT(Input!$C27,8)),"")</f>
      </c>
      <c r="M11" s="28">
        <f>CONCATENATE(Input!$T$6)</f>
      </c>
      <c r="N11" s="27">
        <f>CONCATENATE(Input!$L$3)</f>
      </c>
      <c r="O11" s="27">
        <f>CONCATENATE(Input!$H$8)</f>
      </c>
      <c r="P11" s="27">
        <f>CONCATENATE(Input!$H$9)</f>
      </c>
      <c r="Q11" s="27">
        <f>CONCATENATE(Input!$H$7)</f>
      </c>
      <c r="R11" s="27">
        <f>CONCATENATE(Input!$R$9)</f>
      </c>
      <c r="S11" s="27">
        <f>CONCATENATE(Input!$H$6)</f>
      </c>
      <c r="T11" s="27" t="s">
        <v>81</v>
      </c>
      <c r="U11" s="27">
        <f>IF(Input!$AC$18,"",CONCATENATE(Input!$C27))</f>
      </c>
      <c r="V11" s="27">
        <f>CONCATENATE(Input!$S$3)</f>
      </c>
      <c r="W11" s="27">
        <f>CONCATENATE(Input!$R$7)</f>
      </c>
      <c r="X11" s="27">
        <f>CONCATENATE(Input!$Y$7)</f>
      </c>
      <c r="Y11" s="27">
        <f>CONCATENATE(Input!$R$8)</f>
      </c>
      <c r="Z11" s="27">
        <f>CONCATENATE(Input!$Y$8)</f>
      </c>
      <c r="AA11" s="27" t="str">
        <f>TEXT(Input!$V$18,"yyyymmdd")</f>
        <v>19000100</v>
      </c>
      <c r="AB11" s="27" t="s">
        <v>54</v>
      </c>
      <c r="AC11" s="27">
        <f>CONCATENATE(Input!G27)</f>
      </c>
    </row>
    <row r="12" spans="1:29" s="6" customFormat="1" ht="15" customHeight="1">
      <c r="A12" s="26">
        <v>5</v>
      </c>
      <c r="B12" s="27" t="s">
        <v>79</v>
      </c>
      <c r="C12" s="27">
        <f>CONCATENATE(UPPER(Input!$J$13))</f>
      </c>
      <c r="D12" s="27">
        <f>CONCATENATE(Input!G28)</f>
      </c>
      <c r="E12" s="93" t="str">
        <f>TEXT(Input!P28,"0.00")</f>
        <v>0.00</v>
      </c>
      <c r="F12" s="27">
        <f>UPPER(CONCATENATE(Input!S28))</f>
      </c>
      <c r="G12" s="22">
        <f>UPPER(CONCATENATE(Input!S28))</f>
      </c>
      <c r="H12" s="93" t="str">
        <f>TEXT(Input!U28,"0.00")</f>
        <v>0.00</v>
      </c>
      <c r="I12" s="26"/>
      <c r="J12" s="27">
        <f>CONCATENATE(Input!$F$3)</f>
      </c>
      <c r="K12" s="27" t="s">
        <v>80</v>
      </c>
      <c r="L12" s="28">
        <f>IF(Input!$AC$18,CONCATENATE(LEFT(Input!$C28,8)),"")</f>
      </c>
      <c r="M12" s="28">
        <f>CONCATENATE(Input!$T$6)</f>
      </c>
      <c r="N12" s="27">
        <f>CONCATENATE(Input!$L$3)</f>
      </c>
      <c r="O12" s="27">
        <f>CONCATENATE(Input!$H$8)</f>
      </c>
      <c r="P12" s="27">
        <f>CONCATENATE(Input!$H$9)</f>
      </c>
      <c r="Q12" s="27">
        <f>CONCATENATE(Input!$H$7)</f>
      </c>
      <c r="R12" s="27">
        <f>CONCATENATE(Input!$R$9)</f>
      </c>
      <c r="S12" s="27">
        <f>CONCATENATE(Input!$H$6)</f>
      </c>
      <c r="T12" s="27" t="s">
        <v>81</v>
      </c>
      <c r="U12" s="27">
        <f>IF(Input!$AC$18,"",CONCATENATE(Input!$C28))</f>
      </c>
      <c r="V12" s="27">
        <f>CONCATENATE(Input!$S$3)</f>
      </c>
      <c r="W12" s="27">
        <f>CONCATENATE(Input!$R$7)</f>
      </c>
      <c r="X12" s="27">
        <f>CONCATENATE(Input!$Y$7)</f>
      </c>
      <c r="Y12" s="27">
        <f>CONCATENATE(Input!$R$8)</f>
      </c>
      <c r="Z12" s="27">
        <f>CONCATENATE(Input!$Y$8)</f>
      </c>
      <c r="AA12" s="27" t="str">
        <f>TEXT(Input!$V$18,"yyyymmdd")</f>
        <v>19000100</v>
      </c>
      <c r="AB12" s="27" t="s">
        <v>54</v>
      </c>
      <c r="AC12" s="27">
        <f>CONCATENATE(Input!G28)</f>
      </c>
    </row>
    <row r="13" spans="1:29" s="6" customFormat="1" ht="15" customHeight="1">
      <c r="A13" s="21">
        <v>6</v>
      </c>
      <c r="B13" s="27" t="s">
        <v>79</v>
      </c>
      <c r="C13" s="27">
        <f>CONCATENATE(UPPER(Input!$J$13))</f>
      </c>
      <c r="D13" s="27">
        <f>CONCATENATE(Input!G29)</f>
      </c>
      <c r="E13" s="93" t="str">
        <f>TEXT(Input!P29,"0.00")</f>
        <v>0.00</v>
      </c>
      <c r="F13" s="27">
        <f>UPPER(CONCATENATE(Input!S29))</f>
      </c>
      <c r="G13" s="22">
        <f>UPPER(CONCATENATE(Input!S29))</f>
      </c>
      <c r="H13" s="93" t="str">
        <f>TEXT(Input!U29,"0.00")</f>
        <v>0.00</v>
      </c>
      <c r="I13" s="26"/>
      <c r="J13" s="27">
        <f>CONCATENATE(Input!$F$3)</f>
      </c>
      <c r="K13" s="27" t="s">
        <v>80</v>
      </c>
      <c r="L13" s="28">
        <f>IF(Input!$AC$18,CONCATENATE(LEFT(Input!$C29,8)),"")</f>
      </c>
      <c r="M13" s="28">
        <f>CONCATENATE(Input!$T$6)</f>
      </c>
      <c r="N13" s="27">
        <f>CONCATENATE(Input!$L$3)</f>
      </c>
      <c r="O13" s="27">
        <f>CONCATENATE(Input!$H$8)</f>
      </c>
      <c r="P13" s="27">
        <f>CONCATENATE(Input!$H$9)</f>
      </c>
      <c r="Q13" s="27">
        <f>CONCATENATE(Input!$H$7)</f>
      </c>
      <c r="R13" s="27">
        <f>CONCATENATE(Input!$R$9)</f>
      </c>
      <c r="S13" s="27">
        <f>CONCATENATE(Input!$H$6)</f>
      </c>
      <c r="T13" s="27" t="s">
        <v>81</v>
      </c>
      <c r="U13" s="27">
        <f>IF(Input!$AC$18,"",CONCATENATE(Input!$C29))</f>
      </c>
      <c r="V13" s="27">
        <f>CONCATENATE(Input!$S$3)</f>
      </c>
      <c r="W13" s="27">
        <f>CONCATENATE(Input!$R$7)</f>
      </c>
      <c r="X13" s="27">
        <f>CONCATENATE(Input!$Y$7)</f>
      </c>
      <c r="Y13" s="27">
        <f>CONCATENATE(Input!$R$8)</f>
      </c>
      <c r="Z13" s="27">
        <f>CONCATENATE(Input!$Y$8)</f>
      </c>
      <c r="AA13" s="27" t="str">
        <f>TEXT(Input!$V$18,"yyyymmdd")</f>
        <v>19000100</v>
      </c>
      <c r="AB13" s="27" t="s">
        <v>54</v>
      </c>
      <c r="AC13" s="27">
        <f>CONCATENATE(Input!G29)</f>
      </c>
    </row>
    <row r="14" spans="1:29" s="6" customFormat="1" ht="15" customHeight="1">
      <c r="A14" s="26">
        <v>7</v>
      </c>
      <c r="B14" s="27" t="s">
        <v>79</v>
      </c>
      <c r="C14" s="27">
        <f>CONCATENATE(UPPER(Input!$J$13))</f>
      </c>
      <c r="D14" s="27">
        <f>CONCATENATE(Input!G30)</f>
      </c>
      <c r="E14" s="93" t="str">
        <f>TEXT(Input!P30,"0.00")</f>
        <v>0.00</v>
      </c>
      <c r="F14" s="27">
        <f>UPPER(CONCATENATE(Input!S30))</f>
      </c>
      <c r="G14" s="22">
        <f>UPPER(CONCATENATE(Input!S30))</f>
      </c>
      <c r="H14" s="93" t="str">
        <f>TEXT(Input!U30,"0.00")</f>
        <v>0.00</v>
      </c>
      <c r="I14" s="26"/>
      <c r="J14" s="27">
        <f>CONCATENATE(Input!$F$3)</f>
      </c>
      <c r="K14" s="27" t="s">
        <v>80</v>
      </c>
      <c r="L14" s="28">
        <f>IF(Input!$AC$18,CONCATENATE(LEFT(Input!$C30,8)),"")</f>
      </c>
      <c r="M14" s="28">
        <f>CONCATENATE(Input!$T$6)</f>
      </c>
      <c r="N14" s="27">
        <f>CONCATENATE(Input!$L$3)</f>
      </c>
      <c r="O14" s="27">
        <f>CONCATENATE(Input!$H$8)</f>
      </c>
      <c r="P14" s="27">
        <f>CONCATENATE(Input!$H$9)</f>
      </c>
      <c r="Q14" s="27">
        <f>CONCATENATE(Input!$H$7)</f>
      </c>
      <c r="R14" s="27">
        <f>CONCATENATE(Input!$R$9)</f>
      </c>
      <c r="S14" s="27">
        <f>CONCATENATE(Input!$H$6)</f>
      </c>
      <c r="T14" s="27" t="s">
        <v>81</v>
      </c>
      <c r="U14" s="27">
        <f>IF(Input!$AC$18,"",CONCATENATE(Input!$C30))</f>
      </c>
      <c r="V14" s="27">
        <f>CONCATENATE(Input!$S$3)</f>
      </c>
      <c r="W14" s="27">
        <f>CONCATENATE(Input!$R$7)</f>
      </c>
      <c r="X14" s="27">
        <f>CONCATENATE(Input!$Y$7)</f>
      </c>
      <c r="Y14" s="27">
        <f>CONCATENATE(Input!$R$8)</f>
      </c>
      <c r="Z14" s="27">
        <f>CONCATENATE(Input!$Y$8)</f>
      </c>
      <c r="AA14" s="27" t="str">
        <f>TEXT(Input!$V$18,"yyyymmdd")</f>
        <v>19000100</v>
      </c>
      <c r="AB14" s="27" t="s">
        <v>54</v>
      </c>
      <c r="AC14" s="27">
        <f>CONCATENATE(Input!G30)</f>
      </c>
    </row>
    <row r="15" spans="1:29" s="6" customFormat="1" ht="15" customHeight="1">
      <c r="A15" s="21">
        <v>8</v>
      </c>
      <c r="B15" s="27" t="s">
        <v>79</v>
      </c>
      <c r="C15" s="27">
        <f>CONCATENATE(UPPER(Input!$J$13))</f>
      </c>
      <c r="D15" s="27">
        <f>CONCATENATE(Input!G31)</f>
      </c>
      <c r="E15" s="93" t="str">
        <f>TEXT(Input!P31,"0.00")</f>
        <v>0.00</v>
      </c>
      <c r="F15" s="27">
        <f>UPPER(CONCATENATE(Input!S31))</f>
      </c>
      <c r="G15" s="22">
        <f>UPPER(CONCATENATE(Input!S31))</f>
      </c>
      <c r="H15" s="93" t="str">
        <f>TEXT(Input!U31,"0.00")</f>
        <v>0.00</v>
      </c>
      <c r="I15" s="26"/>
      <c r="J15" s="27">
        <f>CONCATENATE(Input!$F$3)</f>
      </c>
      <c r="K15" s="27" t="s">
        <v>80</v>
      </c>
      <c r="L15" s="28">
        <f>IF(Input!$AC$18,CONCATENATE(LEFT(Input!$C31,8)),"")</f>
      </c>
      <c r="M15" s="28">
        <f>CONCATENATE(Input!$T$6)</f>
      </c>
      <c r="N15" s="27">
        <f>CONCATENATE(Input!$L$3)</f>
      </c>
      <c r="O15" s="27">
        <f>CONCATENATE(Input!$H$8)</f>
      </c>
      <c r="P15" s="27">
        <f>CONCATENATE(Input!$H$9)</f>
      </c>
      <c r="Q15" s="27">
        <f>CONCATENATE(Input!$H$7)</f>
      </c>
      <c r="R15" s="27">
        <f>CONCATENATE(Input!$R$9)</f>
      </c>
      <c r="S15" s="27">
        <f>CONCATENATE(Input!$H$6)</f>
      </c>
      <c r="T15" s="27" t="s">
        <v>81</v>
      </c>
      <c r="U15" s="27">
        <f>IF(Input!$AC$18,"",CONCATENATE(Input!$C31))</f>
      </c>
      <c r="V15" s="27">
        <f>CONCATENATE(Input!$S$3)</f>
      </c>
      <c r="W15" s="27">
        <f>CONCATENATE(Input!$R$7)</f>
      </c>
      <c r="X15" s="27">
        <f>CONCATENATE(Input!$Y$7)</f>
      </c>
      <c r="Y15" s="27">
        <f>CONCATENATE(Input!$R$8)</f>
      </c>
      <c r="Z15" s="27">
        <f>CONCATENATE(Input!$Y$8)</f>
      </c>
      <c r="AA15" s="27" t="str">
        <f>TEXT(Input!$V$18,"yyyymmdd")</f>
        <v>19000100</v>
      </c>
      <c r="AB15" s="27" t="s">
        <v>54</v>
      </c>
      <c r="AC15" s="27">
        <f>CONCATENATE(Input!G31)</f>
      </c>
    </row>
    <row r="16" spans="1:29" s="6" customFormat="1" ht="15" customHeight="1">
      <c r="A16" s="26">
        <v>9</v>
      </c>
      <c r="B16" s="27" t="s">
        <v>79</v>
      </c>
      <c r="C16" s="27">
        <f>CONCATENATE(UPPER(Input!$J$13))</f>
      </c>
      <c r="D16" s="27">
        <f>CONCATENATE(Input!G32)</f>
      </c>
      <c r="E16" s="93" t="str">
        <f>TEXT(Input!P32,"0.00")</f>
        <v>0.00</v>
      </c>
      <c r="F16" s="27">
        <f>UPPER(CONCATENATE(Input!S32))</f>
      </c>
      <c r="G16" s="22">
        <f>UPPER(CONCATENATE(Input!S32))</f>
      </c>
      <c r="H16" s="93" t="str">
        <f>TEXT(Input!U32,"0.00")</f>
        <v>0.00</v>
      </c>
      <c r="I16" s="26"/>
      <c r="J16" s="27">
        <f>CONCATENATE(Input!$F$3)</f>
      </c>
      <c r="K16" s="27" t="s">
        <v>80</v>
      </c>
      <c r="L16" s="28">
        <f>IF(Input!$AC$18,CONCATENATE(LEFT(Input!$C32,8)),"")</f>
      </c>
      <c r="M16" s="28">
        <f>CONCATENATE(Input!$T$6)</f>
      </c>
      <c r="N16" s="27">
        <f>CONCATENATE(Input!$L$3)</f>
      </c>
      <c r="O16" s="27">
        <f>CONCATENATE(Input!$H$8)</f>
      </c>
      <c r="P16" s="27">
        <f>CONCATENATE(Input!$H$9)</f>
      </c>
      <c r="Q16" s="27">
        <f>CONCATENATE(Input!$H$7)</f>
      </c>
      <c r="R16" s="27">
        <f>CONCATENATE(Input!$R$9)</f>
      </c>
      <c r="S16" s="27">
        <f>CONCATENATE(Input!$H$6)</f>
      </c>
      <c r="T16" s="27" t="s">
        <v>81</v>
      </c>
      <c r="U16" s="27">
        <f>IF(Input!$AC$18,"",CONCATENATE(Input!$C32))</f>
      </c>
      <c r="V16" s="27">
        <f>CONCATENATE(Input!$S$3)</f>
      </c>
      <c r="W16" s="27">
        <f>CONCATENATE(Input!$R$7)</f>
      </c>
      <c r="X16" s="27">
        <f>CONCATENATE(Input!$Y$7)</f>
      </c>
      <c r="Y16" s="27">
        <f>CONCATENATE(Input!$R$8)</f>
      </c>
      <c r="Z16" s="27">
        <f>CONCATENATE(Input!$Y$8)</f>
      </c>
      <c r="AA16" s="27" t="str">
        <f>TEXT(Input!$V$18,"yyyymmdd")</f>
        <v>19000100</v>
      </c>
      <c r="AB16" s="27" t="s">
        <v>54</v>
      </c>
      <c r="AC16" s="27">
        <f>CONCATENATE(Input!G32)</f>
      </c>
    </row>
    <row r="17" spans="1:29" s="6" customFormat="1" ht="15" customHeight="1">
      <c r="A17" s="21">
        <v>10</v>
      </c>
      <c r="B17" s="27" t="s">
        <v>79</v>
      </c>
      <c r="C17" s="27">
        <f>CONCATENATE(UPPER(Input!$J$13))</f>
      </c>
      <c r="D17" s="27">
        <f>CONCATENATE(Input!G33)</f>
      </c>
      <c r="E17" s="93" t="str">
        <f>TEXT(Input!P33,"0.00")</f>
        <v>0.00</v>
      </c>
      <c r="F17" s="27">
        <f>UPPER(CONCATENATE(Input!S33))</f>
      </c>
      <c r="G17" s="22">
        <f>UPPER(CONCATENATE(Input!S33))</f>
      </c>
      <c r="H17" s="93" t="str">
        <f>TEXT(Input!U33,"0.00")</f>
        <v>0.00</v>
      </c>
      <c r="I17" s="26"/>
      <c r="J17" s="27">
        <f>CONCATENATE(Input!$F$3)</f>
      </c>
      <c r="K17" s="27" t="s">
        <v>80</v>
      </c>
      <c r="L17" s="28">
        <f>IF(Input!$AC$18,CONCATENATE(LEFT(Input!$C33,8)),"")</f>
      </c>
      <c r="M17" s="28">
        <f>CONCATENATE(Input!$T$6)</f>
      </c>
      <c r="N17" s="27">
        <f>CONCATENATE(Input!$L$3)</f>
      </c>
      <c r="O17" s="27">
        <f>CONCATENATE(Input!$H$8)</f>
      </c>
      <c r="P17" s="27">
        <f>CONCATENATE(Input!$H$9)</f>
      </c>
      <c r="Q17" s="27">
        <f>CONCATENATE(Input!$H$7)</f>
      </c>
      <c r="R17" s="27">
        <f>CONCATENATE(Input!$R$9)</f>
      </c>
      <c r="S17" s="27">
        <f>CONCATENATE(Input!$H$6)</f>
      </c>
      <c r="T17" s="27" t="s">
        <v>81</v>
      </c>
      <c r="U17" s="27">
        <f>IF(Input!$AC$18,"",CONCATENATE(Input!$C33))</f>
      </c>
      <c r="V17" s="27">
        <f>CONCATENATE(Input!$S$3)</f>
      </c>
      <c r="W17" s="27">
        <f>CONCATENATE(Input!$R$7)</f>
      </c>
      <c r="X17" s="27">
        <f>CONCATENATE(Input!$Y$7)</f>
      </c>
      <c r="Y17" s="27">
        <f>CONCATENATE(Input!$R$8)</f>
      </c>
      <c r="Z17" s="27">
        <f>CONCATENATE(Input!$Y$8)</f>
      </c>
      <c r="AA17" s="27" t="str">
        <f>TEXT(Input!$V$18,"yyyymmdd")</f>
        <v>19000100</v>
      </c>
      <c r="AB17" s="27" t="s">
        <v>54</v>
      </c>
      <c r="AC17" s="27">
        <f>CONCATENATE(Input!G33)</f>
      </c>
    </row>
    <row r="18" spans="1:29" s="6" customFormat="1" ht="15" customHeight="1">
      <c r="A18" s="26">
        <v>11</v>
      </c>
      <c r="B18" s="27" t="s">
        <v>79</v>
      </c>
      <c r="C18" s="27">
        <f>CONCATENATE(UPPER(Input!$J$13))</f>
      </c>
      <c r="D18" s="27">
        <f>CONCATENATE(Input!G34)</f>
      </c>
      <c r="E18" s="93" t="str">
        <f>TEXT(Input!P34,"0.00")</f>
        <v>0.00</v>
      </c>
      <c r="F18" s="27">
        <f>UPPER(CONCATENATE(Input!S34))</f>
      </c>
      <c r="G18" s="22">
        <f>UPPER(CONCATENATE(Input!S34))</f>
      </c>
      <c r="H18" s="93" t="str">
        <f>TEXT(Input!U34,"0.00")</f>
        <v>0.00</v>
      </c>
      <c r="I18" s="26"/>
      <c r="J18" s="27">
        <f>CONCATENATE(Input!$F$3)</f>
      </c>
      <c r="K18" s="27" t="s">
        <v>80</v>
      </c>
      <c r="L18" s="28">
        <f>IF(Input!$AC$18,CONCATENATE(LEFT(Input!$C34,8)),"")</f>
      </c>
      <c r="M18" s="28">
        <f>CONCATENATE(Input!$T$6)</f>
      </c>
      <c r="N18" s="27">
        <f>CONCATENATE(Input!$L$3)</f>
      </c>
      <c r="O18" s="27">
        <f>CONCATENATE(Input!$H$8)</f>
      </c>
      <c r="P18" s="27">
        <f>CONCATENATE(Input!$H$9)</f>
      </c>
      <c r="Q18" s="27">
        <f>CONCATENATE(Input!$H$7)</f>
      </c>
      <c r="R18" s="27">
        <f>CONCATENATE(Input!$R$9)</f>
      </c>
      <c r="S18" s="27">
        <f>CONCATENATE(Input!$H$6)</f>
      </c>
      <c r="T18" s="27" t="s">
        <v>81</v>
      </c>
      <c r="U18" s="27">
        <f>IF(Input!$AC$18,"",CONCATENATE(Input!$C34))</f>
      </c>
      <c r="V18" s="27">
        <f>CONCATENATE(Input!$S$3)</f>
      </c>
      <c r="W18" s="27">
        <f>CONCATENATE(Input!$R$7)</f>
      </c>
      <c r="X18" s="27">
        <f>CONCATENATE(Input!$Y$7)</f>
      </c>
      <c r="Y18" s="27">
        <f>CONCATENATE(Input!$R$8)</f>
      </c>
      <c r="Z18" s="27">
        <f>CONCATENATE(Input!$Y$8)</f>
      </c>
      <c r="AA18" s="27" t="str">
        <f>TEXT(Input!$V$18,"yyyymmdd")</f>
        <v>19000100</v>
      </c>
      <c r="AB18" s="27" t="s">
        <v>54</v>
      </c>
      <c r="AC18" s="27">
        <f>CONCATENATE(Input!G34)</f>
      </c>
    </row>
    <row r="19" spans="1:29" s="6" customFormat="1" ht="15" customHeight="1">
      <c r="A19" s="21">
        <v>12</v>
      </c>
      <c r="B19" s="27" t="s">
        <v>79</v>
      </c>
      <c r="C19" s="27">
        <f>CONCATENATE(UPPER(Input!$J$13))</f>
      </c>
      <c r="D19" s="27">
        <f>CONCATENATE(Input!G35)</f>
      </c>
      <c r="E19" s="93" t="str">
        <f>TEXT(Input!P35,"0.00")</f>
        <v>0.00</v>
      </c>
      <c r="F19" s="27">
        <f>UPPER(CONCATENATE(Input!S35))</f>
      </c>
      <c r="G19" s="22">
        <f>UPPER(CONCATENATE(Input!S35))</f>
      </c>
      <c r="H19" s="93" t="str">
        <f>TEXT(Input!U35,"0.00")</f>
        <v>0.00</v>
      </c>
      <c r="I19" s="26"/>
      <c r="J19" s="27">
        <f>CONCATENATE(Input!$F$3)</f>
      </c>
      <c r="K19" s="27" t="s">
        <v>80</v>
      </c>
      <c r="L19" s="28">
        <f>IF(Input!$AC$18,CONCATENATE(LEFT(Input!$C35,8)),"")</f>
      </c>
      <c r="M19" s="28">
        <f>CONCATENATE(Input!$T$6)</f>
      </c>
      <c r="N19" s="27">
        <f>CONCATENATE(Input!$L$3)</f>
      </c>
      <c r="O19" s="27">
        <f>CONCATENATE(Input!$H$8)</f>
      </c>
      <c r="P19" s="27">
        <f>CONCATENATE(Input!$H$9)</f>
      </c>
      <c r="Q19" s="27">
        <f>CONCATENATE(Input!$H$7)</f>
      </c>
      <c r="R19" s="27">
        <f>CONCATENATE(Input!$R$9)</f>
      </c>
      <c r="S19" s="27">
        <f>CONCATENATE(Input!$H$6)</f>
      </c>
      <c r="T19" s="27" t="s">
        <v>81</v>
      </c>
      <c r="U19" s="27">
        <f>IF(Input!$AC$18,"",CONCATENATE(Input!$C35))</f>
      </c>
      <c r="V19" s="27">
        <f>CONCATENATE(Input!$S$3)</f>
      </c>
      <c r="W19" s="27">
        <f>CONCATENATE(Input!$R$7)</f>
      </c>
      <c r="X19" s="27">
        <f>CONCATENATE(Input!$Y$7)</f>
      </c>
      <c r="Y19" s="27">
        <f>CONCATENATE(Input!$R$8)</f>
      </c>
      <c r="Z19" s="27">
        <f>CONCATENATE(Input!$Y$8)</f>
      </c>
      <c r="AA19" s="27" t="str">
        <f>TEXT(Input!$V$18,"yyyymmdd")</f>
        <v>19000100</v>
      </c>
      <c r="AB19" s="27" t="s">
        <v>54</v>
      </c>
      <c r="AC19" s="27">
        <f>CONCATENATE(Input!G35)</f>
      </c>
    </row>
    <row r="20" spans="1:29" s="6" customFormat="1" ht="15" customHeight="1">
      <c r="A20" s="26">
        <v>13</v>
      </c>
      <c r="B20" s="27" t="s">
        <v>79</v>
      </c>
      <c r="C20" s="27">
        <f>CONCATENATE(UPPER(Input!$J$13))</f>
      </c>
      <c r="D20" s="27">
        <f>CONCATENATE(Input!G36)</f>
      </c>
      <c r="E20" s="93" t="str">
        <f>TEXT(Input!P36,"0.00")</f>
        <v>0.00</v>
      </c>
      <c r="F20" s="27">
        <f>UPPER(CONCATENATE(Input!S36))</f>
      </c>
      <c r="G20" s="22">
        <f>UPPER(CONCATENATE(Input!S36))</f>
      </c>
      <c r="H20" s="93" t="str">
        <f>TEXT(Input!U36,"0.00")</f>
        <v>0.00</v>
      </c>
      <c r="I20" s="26"/>
      <c r="J20" s="27">
        <f>CONCATENATE(Input!$F$3)</f>
      </c>
      <c r="K20" s="27" t="s">
        <v>80</v>
      </c>
      <c r="L20" s="28">
        <f>IF(Input!$AC$18,CONCATENATE(LEFT(Input!$C36,8)),"")</f>
      </c>
      <c r="M20" s="28">
        <f>CONCATENATE(Input!$T$6)</f>
      </c>
      <c r="N20" s="27">
        <f>CONCATENATE(Input!$L$3)</f>
      </c>
      <c r="O20" s="27">
        <f>CONCATENATE(Input!$H$8)</f>
      </c>
      <c r="P20" s="27">
        <f>CONCATENATE(Input!$H$9)</f>
      </c>
      <c r="Q20" s="27">
        <f>CONCATENATE(Input!$H$7)</f>
      </c>
      <c r="R20" s="27">
        <f>CONCATENATE(Input!$R$9)</f>
      </c>
      <c r="S20" s="27">
        <f>CONCATENATE(Input!$H$6)</f>
      </c>
      <c r="T20" s="27" t="s">
        <v>81</v>
      </c>
      <c r="U20" s="27">
        <f>IF(Input!$AC$18,"",CONCATENATE(Input!$C36))</f>
      </c>
      <c r="V20" s="27">
        <f>CONCATENATE(Input!$S$3)</f>
      </c>
      <c r="W20" s="27">
        <f>CONCATENATE(Input!$R$7)</f>
      </c>
      <c r="X20" s="27">
        <f>CONCATENATE(Input!$Y$7)</f>
      </c>
      <c r="Y20" s="27">
        <f>CONCATENATE(Input!$R$8)</f>
      </c>
      <c r="Z20" s="27">
        <f>CONCATENATE(Input!$Y$8)</f>
      </c>
      <c r="AA20" s="27" t="str">
        <f>TEXT(Input!$V$18,"yyyymmdd")</f>
        <v>19000100</v>
      </c>
      <c r="AB20" s="27" t="s">
        <v>54</v>
      </c>
      <c r="AC20" s="27">
        <f>CONCATENATE(Input!G36)</f>
      </c>
    </row>
    <row r="21" spans="1:29" s="6" customFormat="1" ht="15" customHeight="1">
      <c r="A21" s="21">
        <v>14</v>
      </c>
      <c r="B21" s="27" t="s">
        <v>79</v>
      </c>
      <c r="C21" s="27">
        <f>CONCATENATE(UPPER(Input!$J$13))</f>
      </c>
      <c r="D21" s="27">
        <f>CONCATENATE(Input!G37)</f>
      </c>
      <c r="E21" s="93" t="str">
        <f>TEXT(Input!P37,"0.00")</f>
        <v>0.00</v>
      </c>
      <c r="F21" s="27">
        <f>UPPER(CONCATENATE(Input!S37))</f>
      </c>
      <c r="G21" s="22">
        <f>UPPER(CONCATENATE(Input!S37))</f>
      </c>
      <c r="H21" s="93" t="str">
        <f>TEXT(Input!U37,"0.00")</f>
        <v>0.00</v>
      </c>
      <c r="I21" s="26"/>
      <c r="J21" s="27">
        <f>CONCATENATE(Input!$F$3)</f>
      </c>
      <c r="K21" s="27" t="s">
        <v>80</v>
      </c>
      <c r="L21" s="28">
        <f>IF(Input!$AC$18,CONCATENATE(LEFT(Input!$C37,8)),"")</f>
      </c>
      <c r="M21" s="28">
        <f>CONCATENATE(Input!$T$6)</f>
      </c>
      <c r="N21" s="27">
        <f>CONCATENATE(Input!$L$3)</f>
      </c>
      <c r="O21" s="27">
        <f>CONCATENATE(Input!$H$8)</f>
      </c>
      <c r="P21" s="27">
        <f>CONCATENATE(Input!$H$9)</f>
      </c>
      <c r="Q21" s="27">
        <f>CONCATENATE(Input!$H$7)</f>
      </c>
      <c r="R21" s="27">
        <f>CONCATENATE(Input!$R$9)</f>
      </c>
      <c r="S21" s="27">
        <f>CONCATENATE(Input!$H$6)</f>
      </c>
      <c r="T21" s="27" t="s">
        <v>81</v>
      </c>
      <c r="U21" s="27">
        <f>IF(Input!$AC$18,"",CONCATENATE(Input!$C37))</f>
      </c>
      <c r="V21" s="27">
        <f>CONCATENATE(Input!$S$3)</f>
      </c>
      <c r="W21" s="27">
        <f>CONCATENATE(Input!$R$7)</f>
      </c>
      <c r="X21" s="27">
        <f>CONCATENATE(Input!$Y$7)</f>
      </c>
      <c r="Y21" s="27">
        <f>CONCATENATE(Input!$R$8)</f>
      </c>
      <c r="Z21" s="27">
        <f>CONCATENATE(Input!$Y$8)</f>
      </c>
      <c r="AA21" s="27" t="str">
        <f>TEXT(Input!$V$18,"yyyymmdd")</f>
        <v>19000100</v>
      </c>
      <c r="AB21" s="27" t="s">
        <v>54</v>
      </c>
      <c r="AC21" s="27">
        <f>CONCATENATE(Input!G37)</f>
      </c>
    </row>
    <row r="22" spans="1:29" s="6" customFormat="1" ht="15" customHeight="1">
      <c r="A22" s="26">
        <v>15</v>
      </c>
      <c r="B22" s="27" t="s">
        <v>79</v>
      </c>
      <c r="C22" s="27">
        <f>CONCATENATE(UPPER(Input!$J$13))</f>
      </c>
      <c r="D22" s="27">
        <f>CONCATENATE(Input!G38)</f>
      </c>
      <c r="E22" s="93" t="str">
        <f>TEXT(Input!P38,"0.00")</f>
        <v>0.00</v>
      </c>
      <c r="F22" s="27">
        <f>UPPER(CONCATENATE(Input!S38))</f>
      </c>
      <c r="G22" s="27">
        <f>UPPER(CONCATENATE(Input!S38))</f>
      </c>
      <c r="H22" s="93" t="str">
        <f>TEXT(Input!U38,"0.00")</f>
        <v>0.00</v>
      </c>
      <c r="I22" s="26"/>
      <c r="J22" s="27">
        <f>CONCATENATE(Input!$F$3)</f>
      </c>
      <c r="K22" s="27" t="s">
        <v>80</v>
      </c>
      <c r="L22" s="28">
        <f>IF(Input!$AC$18,CONCATENATE(LEFT(Input!$C38,8)),"")</f>
      </c>
      <c r="M22" s="28">
        <f>CONCATENATE(Input!$T$6)</f>
      </c>
      <c r="N22" s="27">
        <f>CONCATENATE(Input!$L$3)</f>
      </c>
      <c r="O22" s="27">
        <f>CONCATENATE(Input!$H$8)</f>
      </c>
      <c r="P22" s="27">
        <f>CONCATENATE(Input!$H$9)</f>
      </c>
      <c r="Q22" s="27">
        <f>CONCATENATE(Input!$H$7)</f>
      </c>
      <c r="R22" s="27">
        <f>CONCATENATE(Input!$R$9)</f>
      </c>
      <c r="S22" s="27">
        <f>CONCATENATE(Input!$H$6)</f>
      </c>
      <c r="T22" s="27" t="s">
        <v>81</v>
      </c>
      <c r="U22" s="27">
        <f>IF(Input!$AC$18,"",CONCATENATE(Input!$C38))</f>
      </c>
      <c r="V22" s="27">
        <f>CONCATENATE(Input!$S$3)</f>
      </c>
      <c r="W22" s="27">
        <f>CONCATENATE(Input!$R$7)</f>
      </c>
      <c r="X22" s="27">
        <f>CONCATENATE(Input!$Y$7)</f>
      </c>
      <c r="Y22" s="27">
        <f>CONCATENATE(Input!$R$8)</f>
      </c>
      <c r="Z22" s="27">
        <f>CONCATENATE(Input!$Y$8)</f>
      </c>
      <c r="AA22" s="27" t="str">
        <f>TEXT(Input!$V$18,"yyyymmdd")</f>
        <v>19000100</v>
      </c>
      <c r="AB22" s="27" t="s">
        <v>54</v>
      </c>
      <c r="AC22" s="27">
        <f>CONCATENATE(Input!G38)</f>
      </c>
    </row>
    <row r="23" spans="1:29" ht="15" customHeight="1">
      <c r="A23" s="21">
        <v>16</v>
      </c>
      <c r="B23" s="27" t="s">
        <v>79</v>
      </c>
      <c r="C23" s="27">
        <f>CONCATENATE(UPPER(Input!$J$13))</f>
      </c>
      <c r="D23" s="27">
        <f>CONCATENATE(Input!G39)</f>
      </c>
      <c r="E23" s="93" t="str">
        <f>TEXT(Input!P39,"0.00")</f>
        <v>0.00</v>
      </c>
      <c r="F23" s="27">
        <f>UPPER(CONCATENATE(Input!S39))</f>
      </c>
      <c r="G23" s="27">
        <f>UPPER(CONCATENATE(Input!S39))</f>
      </c>
      <c r="H23" s="93" t="str">
        <f>TEXT(Input!U39,"0.00")</f>
        <v>0.00</v>
      </c>
      <c r="I23" s="26"/>
      <c r="J23" s="27">
        <f>CONCATENATE(Input!$F$3)</f>
      </c>
      <c r="K23" s="27" t="s">
        <v>80</v>
      </c>
      <c r="L23" s="28">
        <f>IF(Input!$AC$18,CONCATENATE(LEFT(Input!$C39,8)),"")</f>
      </c>
      <c r="M23" s="28">
        <f>CONCATENATE(Input!$T$6)</f>
      </c>
      <c r="N23" s="27">
        <f>CONCATENATE(Input!$L$3)</f>
      </c>
      <c r="O23" s="27">
        <f>CONCATENATE(Input!$H$8)</f>
      </c>
      <c r="P23" s="27">
        <f>CONCATENATE(Input!$H$9)</f>
      </c>
      <c r="Q23" s="27">
        <f>CONCATENATE(Input!$H$7)</f>
      </c>
      <c r="R23" s="27">
        <f>CONCATENATE(Input!$R$9)</f>
      </c>
      <c r="S23" s="27">
        <f>CONCATENATE(Input!$H$6)</f>
      </c>
      <c r="T23" s="27" t="s">
        <v>81</v>
      </c>
      <c r="U23" s="27">
        <f>IF(Input!$AC$18,"",CONCATENATE(Input!$C39))</f>
      </c>
      <c r="V23" s="27">
        <f>CONCATENATE(Input!$S$3)</f>
      </c>
      <c r="W23" s="27">
        <f>CONCATENATE(Input!$R$7)</f>
      </c>
      <c r="X23" s="27">
        <f>CONCATENATE(Input!$Y$7)</f>
      </c>
      <c r="Y23" s="27">
        <f>CONCATENATE(Input!$R$8)</f>
      </c>
      <c r="Z23" s="27">
        <f>CONCATENATE(Input!$Y$8)</f>
      </c>
      <c r="AA23" s="27" t="str">
        <f>TEXT(Input!$V$18,"yyyymmdd")</f>
        <v>19000100</v>
      </c>
      <c r="AB23" s="27" t="s">
        <v>54</v>
      </c>
      <c r="AC23" s="27">
        <f>CONCATENATE(Input!G39)</f>
      </c>
    </row>
    <row r="24" spans="1:29" ht="15" customHeight="1">
      <c r="A24" s="26">
        <v>17</v>
      </c>
      <c r="B24" s="27" t="s">
        <v>79</v>
      </c>
      <c r="C24" s="27">
        <f>CONCATENATE(UPPER(Input!$J$13))</f>
      </c>
      <c r="D24" s="27">
        <f>CONCATENATE(Input!G40)</f>
      </c>
      <c r="E24" s="93" t="str">
        <f>TEXT(Input!P40,"0.00")</f>
        <v>0.00</v>
      </c>
      <c r="F24" s="27">
        <f>UPPER(CONCATENATE(Input!S40))</f>
      </c>
      <c r="G24" s="27">
        <f>UPPER(CONCATENATE(Input!S40))</f>
      </c>
      <c r="H24" s="93" t="str">
        <f>TEXT(Input!U40,"0.00")</f>
        <v>0.00</v>
      </c>
      <c r="I24" s="26"/>
      <c r="J24" s="27">
        <f>CONCATENATE(Input!$F$3)</f>
      </c>
      <c r="K24" s="27" t="s">
        <v>80</v>
      </c>
      <c r="L24" s="28">
        <f>IF(Input!$AC$18,CONCATENATE(LEFT(Input!$C40,8)),"")</f>
      </c>
      <c r="M24" s="28">
        <f>CONCATENATE(Input!$T$6)</f>
      </c>
      <c r="N24" s="27">
        <f>CONCATENATE(Input!$L$3)</f>
      </c>
      <c r="O24" s="27">
        <f>CONCATENATE(Input!$H$8)</f>
      </c>
      <c r="P24" s="27">
        <f>CONCATENATE(Input!$H$9)</f>
      </c>
      <c r="Q24" s="27">
        <f>CONCATENATE(Input!$H$7)</f>
      </c>
      <c r="R24" s="27">
        <f>CONCATENATE(Input!$R$9)</f>
      </c>
      <c r="S24" s="27">
        <f>CONCATENATE(Input!$H$6)</f>
      </c>
      <c r="T24" s="27" t="s">
        <v>81</v>
      </c>
      <c r="U24" s="27">
        <f>IF(Input!$AC$18,"",CONCATENATE(Input!$C40))</f>
      </c>
      <c r="V24" s="27">
        <f>CONCATENATE(Input!$S$3)</f>
      </c>
      <c r="W24" s="27">
        <f>CONCATENATE(Input!$R$7)</f>
      </c>
      <c r="X24" s="27">
        <f>CONCATENATE(Input!$Y$7)</f>
      </c>
      <c r="Y24" s="27">
        <f>CONCATENATE(Input!$R$8)</f>
      </c>
      <c r="Z24" s="27">
        <f>CONCATENATE(Input!$Y$8)</f>
      </c>
      <c r="AA24" s="27" t="str">
        <f>TEXT(Input!$V$18,"yyyymmdd")</f>
        <v>19000100</v>
      </c>
      <c r="AB24" s="27" t="s">
        <v>54</v>
      </c>
      <c r="AC24" s="27">
        <f>CONCATENATE(Input!G40)</f>
      </c>
    </row>
    <row r="25" spans="1:29" ht="15" customHeight="1">
      <c r="A25" s="21">
        <v>18</v>
      </c>
      <c r="B25" s="27" t="s">
        <v>79</v>
      </c>
      <c r="C25" s="27">
        <f>CONCATENATE(UPPER(Input!$J$13))</f>
      </c>
      <c r="D25" s="27">
        <f>CONCATENATE(Input!G41)</f>
      </c>
      <c r="E25" s="93" t="str">
        <f>TEXT(Input!P41,"0.00")</f>
        <v>0.00</v>
      </c>
      <c r="F25" s="27">
        <f>UPPER(CONCATENATE(Input!S41))</f>
      </c>
      <c r="G25" s="27">
        <f>UPPER(CONCATENATE(Input!S41))</f>
      </c>
      <c r="H25" s="93" t="str">
        <f>TEXT(Input!U41,"0.00")</f>
        <v>0.00</v>
      </c>
      <c r="I25" s="26"/>
      <c r="J25" s="27">
        <f>CONCATENATE(Input!$F$3)</f>
      </c>
      <c r="K25" s="27" t="s">
        <v>80</v>
      </c>
      <c r="L25" s="28">
        <f>IF(Input!$AC$18,CONCATENATE(LEFT(Input!$C41,8)),"")</f>
      </c>
      <c r="M25" s="28">
        <f>CONCATENATE(Input!$T$6)</f>
      </c>
      <c r="N25" s="27">
        <f>CONCATENATE(Input!$L$3)</f>
      </c>
      <c r="O25" s="27">
        <f>CONCATENATE(Input!$H$8)</f>
      </c>
      <c r="P25" s="27">
        <f>CONCATENATE(Input!$H$9)</f>
      </c>
      <c r="Q25" s="27">
        <f>CONCATENATE(Input!$H$7)</f>
      </c>
      <c r="R25" s="27">
        <f>CONCATENATE(Input!$R$9)</f>
      </c>
      <c r="S25" s="27">
        <f>CONCATENATE(Input!$H$6)</f>
      </c>
      <c r="T25" s="27" t="s">
        <v>81</v>
      </c>
      <c r="U25" s="27">
        <f>IF(Input!$AC$18,"",CONCATENATE(Input!$C41))</f>
      </c>
      <c r="V25" s="27">
        <f>CONCATENATE(Input!$S$3)</f>
      </c>
      <c r="W25" s="27">
        <f>CONCATENATE(Input!$R$7)</f>
      </c>
      <c r="X25" s="27">
        <f>CONCATENATE(Input!$Y$7)</f>
      </c>
      <c r="Y25" s="27">
        <f>CONCATENATE(Input!$R$8)</f>
      </c>
      <c r="Z25" s="27">
        <f>CONCATENATE(Input!$Y$8)</f>
      </c>
      <c r="AA25" s="27" t="str">
        <f>TEXT(Input!$V$18,"yyyymmdd")</f>
        <v>19000100</v>
      </c>
      <c r="AB25" s="27" t="s">
        <v>54</v>
      </c>
      <c r="AC25" s="27">
        <f>CONCATENATE(Input!G41)</f>
      </c>
    </row>
    <row r="26" spans="1:29" ht="15" customHeight="1">
      <c r="A26" s="26">
        <v>19</v>
      </c>
      <c r="B26" s="27" t="s">
        <v>79</v>
      </c>
      <c r="C26" s="27">
        <f>CONCATENATE(UPPER(Input!$J$13))</f>
      </c>
      <c r="D26" s="27">
        <f>CONCATENATE(Input!G42)</f>
      </c>
      <c r="E26" s="93" t="str">
        <f>TEXT(Input!P42,"0.00")</f>
        <v>0.00</v>
      </c>
      <c r="F26" s="27">
        <f>UPPER(CONCATENATE(Input!S42))</f>
      </c>
      <c r="G26" s="27">
        <f>UPPER(CONCATENATE(Input!S42))</f>
      </c>
      <c r="H26" s="93" t="str">
        <f>TEXT(Input!U42,"0.00")</f>
        <v>0.00</v>
      </c>
      <c r="I26" s="26"/>
      <c r="J26" s="27">
        <f>CONCATENATE(Input!$F$3)</f>
      </c>
      <c r="K26" s="27" t="s">
        <v>80</v>
      </c>
      <c r="L26" s="28">
        <f>IF(Input!$AC$18,CONCATENATE(LEFT(Input!$C42,8)),"")</f>
      </c>
      <c r="M26" s="28">
        <f>CONCATENATE(Input!$T$6)</f>
      </c>
      <c r="N26" s="27">
        <f>CONCATENATE(Input!$L$3)</f>
      </c>
      <c r="O26" s="27">
        <f>CONCATENATE(Input!$H$8)</f>
      </c>
      <c r="P26" s="27">
        <f>CONCATENATE(Input!$H$9)</f>
      </c>
      <c r="Q26" s="27">
        <f>CONCATENATE(Input!$H$7)</f>
      </c>
      <c r="R26" s="27">
        <f>CONCATENATE(Input!$R$9)</f>
      </c>
      <c r="S26" s="27">
        <f>CONCATENATE(Input!$H$6)</f>
      </c>
      <c r="T26" s="27" t="s">
        <v>81</v>
      </c>
      <c r="U26" s="27">
        <f>IF(Input!$AC$18,"",CONCATENATE(Input!$C42))</f>
      </c>
      <c r="V26" s="27">
        <f>CONCATENATE(Input!$S$3)</f>
      </c>
      <c r="W26" s="27">
        <f>CONCATENATE(Input!$R$7)</f>
      </c>
      <c r="X26" s="27">
        <f>CONCATENATE(Input!$Y$7)</f>
      </c>
      <c r="Y26" s="27">
        <f>CONCATENATE(Input!$R$8)</f>
      </c>
      <c r="Z26" s="27">
        <f>CONCATENATE(Input!$Y$8)</f>
      </c>
      <c r="AA26" s="27" t="str">
        <f>TEXT(Input!$V$18,"yyyymmdd")</f>
        <v>19000100</v>
      </c>
      <c r="AB26" s="27" t="s">
        <v>54</v>
      </c>
      <c r="AC26" s="27">
        <f>CONCATENATE(Input!G42)</f>
      </c>
    </row>
    <row r="27" spans="1:29" ht="15" customHeight="1">
      <c r="A27" s="21">
        <v>20</v>
      </c>
      <c r="B27" s="27" t="s">
        <v>79</v>
      </c>
      <c r="C27" s="27">
        <f>CONCATENATE(UPPER(Input!$J$13))</f>
      </c>
      <c r="D27" s="27">
        <f>CONCATENATE(Input!G43)</f>
      </c>
      <c r="E27" s="93" t="str">
        <f>TEXT(Input!P43,"0.00")</f>
        <v>0.00</v>
      </c>
      <c r="F27" s="27">
        <f>UPPER(CONCATENATE(Input!S43))</f>
      </c>
      <c r="G27" s="27">
        <f>UPPER(CONCATENATE(Input!S43))</f>
      </c>
      <c r="H27" s="93" t="str">
        <f>TEXT(Input!U43,"0.00")</f>
        <v>0.00</v>
      </c>
      <c r="I27" s="26"/>
      <c r="J27" s="27">
        <f>CONCATENATE(Input!$F$3)</f>
      </c>
      <c r="K27" s="27" t="s">
        <v>80</v>
      </c>
      <c r="L27" s="28">
        <f>IF(Input!$AC$18,CONCATENATE(LEFT(Input!$C43,8)),"")</f>
      </c>
      <c r="M27" s="28">
        <f>CONCATENATE(Input!$T$6)</f>
      </c>
      <c r="N27" s="27">
        <f>CONCATENATE(Input!$L$3)</f>
      </c>
      <c r="O27" s="27">
        <f>CONCATENATE(Input!$H$8)</f>
      </c>
      <c r="P27" s="27">
        <f>CONCATENATE(Input!$H$9)</f>
      </c>
      <c r="Q27" s="27">
        <f>CONCATENATE(Input!$H$7)</f>
      </c>
      <c r="R27" s="27">
        <f>CONCATENATE(Input!$R$9)</f>
      </c>
      <c r="S27" s="27">
        <f>CONCATENATE(Input!$H$6)</f>
      </c>
      <c r="T27" s="27" t="s">
        <v>81</v>
      </c>
      <c r="U27" s="27">
        <f>IF(Input!$AC$18,"",CONCATENATE(Input!$C43))</f>
      </c>
      <c r="V27" s="27">
        <f>CONCATENATE(Input!$S$3)</f>
      </c>
      <c r="W27" s="27">
        <f>CONCATENATE(Input!$R$7)</f>
      </c>
      <c r="X27" s="27">
        <f>CONCATENATE(Input!$Y$7)</f>
      </c>
      <c r="Y27" s="27">
        <f>CONCATENATE(Input!$R$8)</f>
      </c>
      <c r="Z27" s="27">
        <f>CONCATENATE(Input!$Y$8)</f>
      </c>
      <c r="AA27" s="27" t="str">
        <f>TEXT(Input!$V$18,"yyyymmdd")</f>
        <v>19000100</v>
      </c>
      <c r="AB27" s="27" t="s">
        <v>54</v>
      </c>
      <c r="AC27" s="27">
        <f>CONCATENATE(Input!G43)</f>
      </c>
    </row>
    <row r="28" spans="1:29" ht="15" customHeight="1">
      <c r="A28" s="26">
        <v>21</v>
      </c>
      <c r="B28" s="27" t="s">
        <v>79</v>
      </c>
      <c r="C28" s="27">
        <f>CONCATENATE(UPPER(Input!$J$13))</f>
      </c>
      <c r="D28" s="27">
        <f>CONCATENATE(Input!G52)</f>
      </c>
      <c r="E28" s="93" t="str">
        <f>TEXT(Input!P52,"0.00")</f>
        <v>0.00</v>
      </c>
      <c r="F28" s="27">
        <f>UPPER(CONCATENATE(Input!S52))</f>
      </c>
      <c r="G28" s="27">
        <f>UPPER(CONCATENATE(Input!S52))</f>
      </c>
      <c r="H28" s="93" t="str">
        <f>TEXT(Input!U52,"0.00")</f>
        <v>0.00</v>
      </c>
      <c r="I28" s="26"/>
      <c r="J28" s="27">
        <f>CONCATENATE(Input!$F$3)</f>
      </c>
      <c r="K28" s="27" t="s">
        <v>80</v>
      </c>
      <c r="L28" s="28">
        <f>IF(Input!$AC$18,CONCATENATE(LEFT(Input!$C52,8)),"")</f>
      </c>
      <c r="M28" s="28">
        <f>CONCATENATE(Input!$T$6)</f>
      </c>
      <c r="N28" s="27">
        <f>CONCATENATE(Input!$L$3)</f>
      </c>
      <c r="O28" s="27">
        <f>CONCATENATE(Input!$H$8)</f>
      </c>
      <c r="P28" s="27">
        <f>CONCATENATE(Input!$H$9)</f>
      </c>
      <c r="Q28" s="27">
        <f>CONCATENATE(Input!$H$7)</f>
      </c>
      <c r="R28" s="27">
        <f>CONCATENATE(Input!$R$9)</f>
      </c>
      <c r="S28" s="27">
        <f>CONCATENATE(Input!$H$6)</f>
      </c>
      <c r="T28" s="27" t="s">
        <v>81</v>
      </c>
      <c r="U28" s="27">
        <f>IF(Input!$AC$18,"",CONCATENATE(Input!$C52))</f>
      </c>
      <c r="V28" s="27">
        <f>CONCATENATE(Input!$S$3)</f>
      </c>
      <c r="W28" s="27">
        <f>CONCATENATE(Input!$R$7)</f>
      </c>
      <c r="X28" s="27">
        <f>CONCATENATE(Input!$Y$7)</f>
      </c>
      <c r="Y28" s="27">
        <f>CONCATENATE(Input!$R$8)</f>
      </c>
      <c r="Z28" s="27">
        <f>CONCATENATE(Input!$Y$8)</f>
      </c>
      <c r="AA28" s="27" t="str">
        <f>TEXT(Input!$V$18,"yyyymmdd")</f>
        <v>19000100</v>
      </c>
      <c r="AB28" s="27" t="s">
        <v>54</v>
      </c>
      <c r="AC28" s="27">
        <f>CONCATENATE(Input!G52)</f>
      </c>
    </row>
    <row r="29" spans="1:29" ht="15" customHeight="1">
      <c r="A29" s="21">
        <v>22</v>
      </c>
      <c r="B29" s="27" t="s">
        <v>79</v>
      </c>
      <c r="C29" s="27">
        <f>CONCATENATE(UPPER(Input!$J$13))</f>
      </c>
      <c r="D29" s="27">
        <f>CONCATENATE(Input!G53)</f>
      </c>
      <c r="E29" s="93" t="str">
        <f>TEXT(Input!P53,"0.00")</f>
        <v>0.00</v>
      </c>
      <c r="F29" s="27">
        <f>UPPER(CONCATENATE(Input!S53))</f>
      </c>
      <c r="G29" s="27">
        <f>UPPER(CONCATENATE(Input!S53))</f>
      </c>
      <c r="H29" s="93" t="str">
        <f>TEXT(Input!U53,"0.00")</f>
        <v>0.00</v>
      </c>
      <c r="I29" s="26"/>
      <c r="J29" s="27">
        <f>CONCATENATE(Input!$F$3)</f>
      </c>
      <c r="K29" s="27" t="s">
        <v>80</v>
      </c>
      <c r="L29" s="28">
        <f>IF(Input!$AC$18,CONCATENATE(LEFT(Input!$C53,8)),"")</f>
      </c>
      <c r="M29" s="28">
        <f>CONCATENATE(Input!$T$6)</f>
      </c>
      <c r="N29" s="27">
        <f>CONCATENATE(Input!$L$3)</f>
      </c>
      <c r="O29" s="27">
        <f>CONCATENATE(Input!$H$8)</f>
      </c>
      <c r="P29" s="27">
        <f>CONCATENATE(Input!$H$9)</f>
      </c>
      <c r="Q29" s="27">
        <f>CONCATENATE(Input!$H$7)</f>
      </c>
      <c r="R29" s="27">
        <f>CONCATENATE(Input!$R$9)</f>
      </c>
      <c r="S29" s="27">
        <f>CONCATENATE(Input!$H$6)</f>
      </c>
      <c r="T29" s="27" t="s">
        <v>81</v>
      </c>
      <c r="U29" s="27">
        <f>IF(Input!$AC$18,"",CONCATENATE(Input!$C53))</f>
      </c>
      <c r="V29" s="27">
        <f>CONCATENATE(Input!$S$3)</f>
      </c>
      <c r="W29" s="27">
        <f>CONCATENATE(Input!$R$7)</f>
      </c>
      <c r="X29" s="27">
        <f>CONCATENATE(Input!$Y$7)</f>
      </c>
      <c r="Y29" s="27">
        <f>CONCATENATE(Input!$R$8)</f>
      </c>
      <c r="Z29" s="27">
        <f>CONCATENATE(Input!$Y$8)</f>
      </c>
      <c r="AA29" s="27" t="str">
        <f>TEXT(Input!$V$18,"yyyymmdd")</f>
        <v>19000100</v>
      </c>
      <c r="AB29" s="27" t="s">
        <v>54</v>
      </c>
      <c r="AC29" s="27">
        <f>CONCATENATE(Input!G53)</f>
      </c>
    </row>
    <row r="30" spans="1:29" ht="15" customHeight="1">
      <c r="A30" s="26">
        <v>23</v>
      </c>
      <c r="B30" s="27" t="s">
        <v>79</v>
      </c>
      <c r="C30" s="27">
        <f>CONCATENATE(UPPER(Input!$J$13))</f>
      </c>
      <c r="D30" s="27">
        <f>CONCATENATE(Input!G54)</f>
      </c>
      <c r="E30" s="93" t="str">
        <f>TEXT(Input!P54,"0.00")</f>
        <v>0.00</v>
      </c>
      <c r="F30" s="27">
        <f>UPPER(CONCATENATE(Input!S54))</f>
      </c>
      <c r="G30" s="27">
        <f>UPPER(CONCATENATE(Input!S54))</f>
      </c>
      <c r="H30" s="93" t="str">
        <f>TEXT(Input!U54,"0.00")</f>
        <v>0.00</v>
      </c>
      <c r="I30" s="26"/>
      <c r="J30" s="27">
        <f>CONCATENATE(Input!$F$3)</f>
      </c>
      <c r="K30" s="27" t="s">
        <v>80</v>
      </c>
      <c r="L30" s="28">
        <f>IF(Input!$AC$18,CONCATENATE(LEFT(Input!$C54,8)),"")</f>
      </c>
      <c r="M30" s="28">
        <f>CONCATENATE(Input!$T$6)</f>
      </c>
      <c r="N30" s="27">
        <f>CONCATENATE(Input!$L$3)</f>
      </c>
      <c r="O30" s="27">
        <f>CONCATENATE(Input!$H$8)</f>
      </c>
      <c r="P30" s="27">
        <f>CONCATENATE(Input!$H$9)</f>
      </c>
      <c r="Q30" s="27">
        <f>CONCATENATE(Input!$H$7)</f>
      </c>
      <c r="R30" s="27">
        <f>CONCATENATE(Input!$R$9)</f>
      </c>
      <c r="S30" s="27">
        <f>CONCATENATE(Input!$H$6)</f>
      </c>
      <c r="T30" s="27" t="s">
        <v>81</v>
      </c>
      <c r="U30" s="27">
        <f>IF(Input!$AC$18,"",CONCATENATE(Input!$C54))</f>
      </c>
      <c r="V30" s="27">
        <f>CONCATENATE(Input!$S$3)</f>
      </c>
      <c r="W30" s="27">
        <f>CONCATENATE(Input!$R$7)</f>
      </c>
      <c r="X30" s="27">
        <f>CONCATENATE(Input!$Y$7)</f>
      </c>
      <c r="Y30" s="27">
        <f>CONCATENATE(Input!$R$8)</f>
      </c>
      <c r="Z30" s="27">
        <f>CONCATENATE(Input!$Y$8)</f>
      </c>
      <c r="AA30" s="27" t="str">
        <f>TEXT(Input!$V$18,"yyyymmdd")</f>
        <v>19000100</v>
      </c>
      <c r="AB30" s="27" t="s">
        <v>54</v>
      </c>
      <c r="AC30" s="27">
        <f>CONCATENATE(Input!G54)</f>
      </c>
    </row>
    <row r="31" spans="1:29" ht="15" customHeight="1">
      <c r="A31" s="21">
        <v>24</v>
      </c>
      <c r="B31" s="27" t="s">
        <v>79</v>
      </c>
      <c r="C31" s="27">
        <f>CONCATENATE(UPPER(Input!$J$13))</f>
      </c>
      <c r="D31" s="27">
        <f>CONCATENATE(Input!G55)</f>
      </c>
      <c r="E31" s="93" t="str">
        <f>TEXT(Input!P55,"0.00")</f>
        <v>0.00</v>
      </c>
      <c r="F31" s="27">
        <f>UPPER(CONCATENATE(Input!S55))</f>
      </c>
      <c r="G31" s="27">
        <f>UPPER(CONCATENATE(Input!S55))</f>
      </c>
      <c r="H31" s="93" t="str">
        <f>TEXT(Input!U55,"0.00")</f>
        <v>0.00</v>
      </c>
      <c r="I31" s="26"/>
      <c r="J31" s="27">
        <f>CONCATENATE(Input!$F$3)</f>
      </c>
      <c r="K31" s="27" t="s">
        <v>80</v>
      </c>
      <c r="L31" s="28">
        <f>IF(Input!$AC$18,CONCATENATE(LEFT(Input!$C55,8)),"")</f>
      </c>
      <c r="M31" s="28">
        <f>CONCATENATE(Input!$T$6)</f>
      </c>
      <c r="N31" s="27">
        <f>CONCATENATE(Input!$L$3)</f>
      </c>
      <c r="O31" s="27">
        <f>CONCATENATE(Input!$H$8)</f>
      </c>
      <c r="P31" s="27">
        <f>CONCATENATE(Input!$H$9)</f>
      </c>
      <c r="Q31" s="27">
        <f>CONCATENATE(Input!$H$7)</f>
      </c>
      <c r="R31" s="27">
        <f>CONCATENATE(Input!$R$9)</f>
      </c>
      <c r="S31" s="27">
        <f>CONCATENATE(Input!$H$6)</f>
      </c>
      <c r="T31" s="27" t="s">
        <v>81</v>
      </c>
      <c r="U31" s="27">
        <f>IF(Input!$AC$18,"",CONCATENATE(Input!$C55))</f>
      </c>
      <c r="V31" s="27">
        <f>CONCATENATE(Input!$S$3)</f>
      </c>
      <c r="W31" s="27">
        <f>CONCATENATE(Input!$R$7)</f>
      </c>
      <c r="X31" s="27">
        <f>CONCATENATE(Input!$Y$7)</f>
      </c>
      <c r="Y31" s="27">
        <f>CONCATENATE(Input!$R$8)</f>
      </c>
      <c r="Z31" s="27">
        <f>CONCATENATE(Input!$Y$8)</f>
      </c>
      <c r="AA31" s="27" t="str">
        <f>TEXT(Input!$V$18,"yyyymmdd")</f>
        <v>19000100</v>
      </c>
      <c r="AB31" s="27" t="s">
        <v>54</v>
      </c>
      <c r="AC31" s="27">
        <f>CONCATENATE(Input!G55)</f>
      </c>
    </row>
    <row r="32" spans="1:29" ht="15" customHeight="1">
      <c r="A32" s="26">
        <v>25</v>
      </c>
      <c r="B32" s="27" t="s">
        <v>79</v>
      </c>
      <c r="C32" s="27">
        <f>CONCATENATE(UPPER(Input!$J$13))</f>
      </c>
      <c r="D32" s="27">
        <f>CONCATENATE(Input!G56)</f>
      </c>
      <c r="E32" s="93" t="str">
        <f>TEXT(Input!P56,"0.00")</f>
        <v>0.00</v>
      </c>
      <c r="F32" s="27">
        <f>UPPER(CONCATENATE(Input!S56))</f>
      </c>
      <c r="G32" s="27">
        <f>UPPER(CONCATENATE(Input!S56))</f>
      </c>
      <c r="H32" s="93" t="str">
        <f>TEXT(Input!U56,"0.00")</f>
        <v>0.00</v>
      </c>
      <c r="I32" s="26"/>
      <c r="J32" s="27">
        <f>CONCATENATE(Input!$F$3)</f>
      </c>
      <c r="K32" s="27" t="s">
        <v>80</v>
      </c>
      <c r="L32" s="28">
        <f>IF(Input!$AC$18,CONCATENATE(LEFT(Input!$C56,8)),"")</f>
      </c>
      <c r="M32" s="28">
        <f>CONCATENATE(Input!$T$6)</f>
      </c>
      <c r="N32" s="27">
        <f>CONCATENATE(Input!$L$3)</f>
      </c>
      <c r="O32" s="27">
        <f>CONCATENATE(Input!$H$8)</f>
      </c>
      <c r="P32" s="27">
        <f>CONCATENATE(Input!$H$9)</f>
      </c>
      <c r="Q32" s="27">
        <f>CONCATENATE(Input!$H$7)</f>
      </c>
      <c r="R32" s="27">
        <f>CONCATENATE(Input!$R$9)</f>
      </c>
      <c r="S32" s="27">
        <f>CONCATENATE(Input!$H$6)</f>
      </c>
      <c r="T32" s="27" t="s">
        <v>81</v>
      </c>
      <c r="U32" s="27">
        <f>IF(Input!$AC$18,"",CONCATENATE(Input!$C56))</f>
      </c>
      <c r="V32" s="27">
        <f>CONCATENATE(Input!$S$3)</f>
      </c>
      <c r="W32" s="27">
        <f>CONCATENATE(Input!$R$7)</f>
      </c>
      <c r="X32" s="27">
        <f>CONCATENATE(Input!$Y$7)</f>
      </c>
      <c r="Y32" s="27">
        <f>CONCATENATE(Input!$R$8)</f>
      </c>
      <c r="Z32" s="27">
        <f>CONCATENATE(Input!$Y$8)</f>
      </c>
      <c r="AA32" s="27" t="str">
        <f>TEXT(Input!$V$18,"yyyymmdd")</f>
        <v>19000100</v>
      </c>
      <c r="AB32" s="27" t="s">
        <v>54</v>
      </c>
      <c r="AC32" s="27">
        <f>CONCATENATE(Input!G56)</f>
      </c>
    </row>
    <row r="33" spans="1:29" ht="15" customHeight="1">
      <c r="A33" s="21">
        <v>26</v>
      </c>
      <c r="B33" s="27" t="s">
        <v>79</v>
      </c>
      <c r="C33" s="27">
        <f>CONCATENATE(UPPER(Input!$J$13))</f>
      </c>
      <c r="D33" s="27">
        <f>CONCATENATE(Input!G57)</f>
      </c>
      <c r="E33" s="93" t="str">
        <f>TEXT(Input!P57,"0.00")</f>
        <v>0.00</v>
      </c>
      <c r="F33" s="27">
        <f>UPPER(CONCATENATE(Input!S57))</f>
      </c>
      <c r="G33" s="27">
        <f>UPPER(CONCATENATE(Input!S57))</f>
      </c>
      <c r="H33" s="93" t="str">
        <f>TEXT(Input!U57,"0.00")</f>
        <v>0.00</v>
      </c>
      <c r="I33" s="26"/>
      <c r="J33" s="27">
        <f>CONCATENATE(Input!$F$3)</f>
      </c>
      <c r="K33" s="27" t="s">
        <v>80</v>
      </c>
      <c r="L33" s="28">
        <f>IF(Input!$AC$18,CONCATENATE(LEFT(Input!$C57,8)),"")</f>
      </c>
      <c r="M33" s="28">
        <f>CONCATENATE(Input!$T$6)</f>
      </c>
      <c r="N33" s="27">
        <f>CONCATENATE(Input!$L$3)</f>
      </c>
      <c r="O33" s="27">
        <f>CONCATENATE(Input!$H$8)</f>
      </c>
      <c r="P33" s="27">
        <f>CONCATENATE(Input!$H$9)</f>
      </c>
      <c r="Q33" s="27">
        <f>CONCATENATE(Input!$H$7)</f>
      </c>
      <c r="R33" s="27">
        <f>CONCATENATE(Input!$R$9)</f>
      </c>
      <c r="S33" s="27">
        <f>CONCATENATE(Input!$H$6)</f>
      </c>
      <c r="T33" s="27" t="s">
        <v>81</v>
      </c>
      <c r="U33" s="27">
        <f>IF(Input!$AC$18,"",CONCATENATE(Input!$C57))</f>
      </c>
      <c r="V33" s="27">
        <f>CONCATENATE(Input!$S$3)</f>
      </c>
      <c r="W33" s="27">
        <f>CONCATENATE(Input!$R$7)</f>
      </c>
      <c r="X33" s="27">
        <f>CONCATENATE(Input!$Y$7)</f>
      </c>
      <c r="Y33" s="27">
        <f>CONCATENATE(Input!$R$8)</f>
      </c>
      <c r="Z33" s="27">
        <f>CONCATENATE(Input!$Y$8)</f>
      </c>
      <c r="AA33" s="27" t="str">
        <f>TEXT(Input!$V$18,"yyyymmdd")</f>
        <v>19000100</v>
      </c>
      <c r="AB33" s="27" t="s">
        <v>54</v>
      </c>
      <c r="AC33" s="27">
        <f>CONCATENATE(Input!G57)</f>
      </c>
    </row>
    <row r="34" spans="1:29" ht="15" customHeight="1">
      <c r="A34" s="26">
        <v>27</v>
      </c>
      <c r="B34" s="27" t="s">
        <v>79</v>
      </c>
      <c r="C34" s="27">
        <f>CONCATENATE(UPPER(Input!$J$13))</f>
      </c>
      <c r="D34" s="27">
        <f>CONCATENATE(Input!G58)</f>
      </c>
      <c r="E34" s="93" t="str">
        <f>TEXT(Input!P58,"0.00")</f>
        <v>0.00</v>
      </c>
      <c r="F34" s="27">
        <f>UPPER(CONCATENATE(Input!S58))</f>
      </c>
      <c r="G34" s="27">
        <f>UPPER(CONCATENATE(Input!S58))</f>
      </c>
      <c r="H34" s="93" t="str">
        <f>TEXT(Input!U58,"0.00")</f>
        <v>0.00</v>
      </c>
      <c r="I34" s="26"/>
      <c r="J34" s="27">
        <f>CONCATENATE(Input!$F$3)</f>
      </c>
      <c r="K34" s="27" t="s">
        <v>80</v>
      </c>
      <c r="L34" s="28">
        <f>IF(Input!$AC$18,CONCATENATE(LEFT(Input!$C58,8)),"")</f>
      </c>
      <c r="M34" s="28">
        <f>CONCATENATE(Input!$T$6)</f>
      </c>
      <c r="N34" s="27">
        <f>CONCATENATE(Input!$L$3)</f>
      </c>
      <c r="O34" s="27">
        <f>CONCATENATE(Input!$H$8)</f>
      </c>
      <c r="P34" s="27">
        <f>CONCATENATE(Input!$H$9)</f>
      </c>
      <c r="Q34" s="27">
        <f>CONCATENATE(Input!$H$7)</f>
      </c>
      <c r="R34" s="27">
        <f>CONCATENATE(Input!$R$9)</f>
      </c>
      <c r="S34" s="27">
        <f>CONCATENATE(Input!$H$6)</f>
      </c>
      <c r="T34" s="27" t="s">
        <v>81</v>
      </c>
      <c r="U34" s="27">
        <f>IF(Input!$AC$18,"",CONCATENATE(Input!$C58))</f>
      </c>
      <c r="V34" s="27">
        <f>CONCATENATE(Input!$S$3)</f>
      </c>
      <c r="W34" s="27">
        <f>CONCATENATE(Input!$R$7)</f>
      </c>
      <c r="X34" s="27">
        <f>CONCATENATE(Input!$Y$7)</f>
      </c>
      <c r="Y34" s="27">
        <f>CONCATENATE(Input!$R$8)</f>
      </c>
      <c r="Z34" s="27">
        <f>CONCATENATE(Input!$Y$8)</f>
      </c>
      <c r="AA34" s="27" t="str">
        <f>TEXT(Input!$V$18,"yyyymmdd")</f>
        <v>19000100</v>
      </c>
      <c r="AB34" s="27" t="s">
        <v>54</v>
      </c>
      <c r="AC34" s="27">
        <f>CONCATENATE(Input!G58)</f>
      </c>
    </row>
    <row r="35" spans="1:29" ht="15" customHeight="1">
      <c r="A35" s="21">
        <v>28</v>
      </c>
      <c r="B35" s="27" t="s">
        <v>79</v>
      </c>
      <c r="C35" s="27">
        <f>CONCATENATE(UPPER(Input!$J$13))</f>
      </c>
      <c r="D35" s="27">
        <f>CONCATENATE(Input!G59)</f>
      </c>
      <c r="E35" s="93" t="str">
        <f>TEXT(Input!P59,"0.00")</f>
        <v>0.00</v>
      </c>
      <c r="F35" s="27">
        <f>UPPER(CONCATENATE(Input!S59))</f>
      </c>
      <c r="G35" s="27">
        <f>UPPER(CONCATENATE(Input!S59))</f>
      </c>
      <c r="H35" s="93" t="str">
        <f>TEXT(Input!U59,"0.00")</f>
        <v>0.00</v>
      </c>
      <c r="I35" s="26"/>
      <c r="J35" s="27">
        <f>CONCATENATE(Input!$F$3)</f>
      </c>
      <c r="K35" s="27" t="s">
        <v>80</v>
      </c>
      <c r="L35" s="28">
        <f>IF(Input!$AC$18,CONCATENATE(LEFT(Input!$C59,8)),"")</f>
      </c>
      <c r="M35" s="28">
        <f>CONCATENATE(Input!$T$6)</f>
      </c>
      <c r="N35" s="27">
        <f>CONCATENATE(Input!$L$3)</f>
      </c>
      <c r="O35" s="27">
        <f>CONCATENATE(Input!$H$8)</f>
      </c>
      <c r="P35" s="27">
        <f>CONCATENATE(Input!$H$9)</f>
      </c>
      <c r="Q35" s="27">
        <f>CONCATENATE(Input!$H$7)</f>
      </c>
      <c r="R35" s="27">
        <f>CONCATENATE(Input!$R$9)</f>
      </c>
      <c r="S35" s="27">
        <f>CONCATENATE(Input!$H$6)</f>
      </c>
      <c r="T35" s="27" t="s">
        <v>81</v>
      </c>
      <c r="U35" s="27">
        <f>IF(Input!$AC$18,"",CONCATENATE(Input!$C59))</f>
      </c>
      <c r="V35" s="27">
        <f>CONCATENATE(Input!$S$3)</f>
      </c>
      <c r="W35" s="27">
        <f>CONCATENATE(Input!$R$7)</f>
      </c>
      <c r="X35" s="27">
        <f>CONCATENATE(Input!$Y$7)</f>
      </c>
      <c r="Y35" s="27">
        <f>CONCATENATE(Input!$R$8)</f>
      </c>
      <c r="Z35" s="27">
        <f>CONCATENATE(Input!$Y$8)</f>
      </c>
      <c r="AA35" s="27" t="str">
        <f>TEXT(Input!$V$18,"yyyymmdd")</f>
        <v>19000100</v>
      </c>
      <c r="AB35" s="27" t="s">
        <v>54</v>
      </c>
      <c r="AC35" s="27">
        <f>CONCATENATE(Input!G59)</f>
      </c>
    </row>
    <row r="36" spans="1:29" ht="15" customHeight="1">
      <c r="A36" s="26">
        <v>29</v>
      </c>
      <c r="B36" s="27" t="s">
        <v>79</v>
      </c>
      <c r="C36" s="27">
        <f>CONCATENATE(UPPER(Input!$J$13))</f>
      </c>
      <c r="D36" s="27">
        <f>CONCATENATE(Input!G60)</f>
      </c>
      <c r="E36" s="93" t="str">
        <f>TEXT(Input!P60,"0.00")</f>
        <v>0.00</v>
      </c>
      <c r="F36" s="27">
        <f>UPPER(CONCATENATE(Input!S60))</f>
      </c>
      <c r="G36" s="27">
        <f>UPPER(CONCATENATE(Input!S60))</f>
      </c>
      <c r="H36" s="93" t="str">
        <f>TEXT(Input!U60,"0.00")</f>
        <v>0.00</v>
      </c>
      <c r="I36" s="26"/>
      <c r="J36" s="27">
        <f>CONCATENATE(Input!$F$3)</f>
      </c>
      <c r="K36" s="27" t="s">
        <v>80</v>
      </c>
      <c r="L36" s="28">
        <f>IF(Input!$AC$18,CONCATENATE(LEFT(Input!$C60,8)),"")</f>
      </c>
      <c r="M36" s="28">
        <f>CONCATENATE(Input!$T$6)</f>
      </c>
      <c r="N36" s="27">
        <f>CONCATENATE(Input!$L$3)</f>
      </c>
      <c r="O36" s="27">
        <f>CONCATENATE(Input!$H$8)</f>
      </c>
      <c r="P36" s="27">
        <f>CONCATENATE(Input!$H$9)</f>
      </c>
      <c r="Q36" s="27">
        <f>CONCATENATE(Input!$H$7)</f>
      </c>
      <c r="R36" s="27">
        <f>CONCATENATE(Input!$R$9)</f>
      </c>
      <c r="S36" s="27">
        <f>CONCATENATE(Input!$H$6)</f>
      </c>
      <c r="T36" s="27" t="s">
        <v>81</v>
      </c>
      <c r="U36" s="27">
        <f>IF(Input!$AC$18,"",CONCATENATE(Input!$C60))</f>
      </c>
      <c r="V36" s="27">
        <f>CONCATENATE(Input!$S$3)</f>
      </c>
      <c r="W36" s="27">
        <f>CONCATENATE(Input!$R$7)</f>
      </c>
      <c r="X36" s="27">
        <f>CONCATENATE(Input!$Y$7)</f>
      </c>
      <c r="Y36" s="27">
        <f>CONCATENATE(Input!$R$8)</f>
      </c>
      <c r="Z36" s="27">
        <f>CONCATENATE(Input!$Y$8)</f>
      </c>
      <c r="AA36" s="27" t="str">
        <f>TEXT(Input!$V$18,"yyyymmdd")</f>
        <v>19000100</v>
      </c>
      <c r="AB36" s="27" t="s">
        <v>54</v>
      </c>
      <c r="AC36" s="27">
        <f>CONCATENATE(Input!G60)</f>
      </c>
    </row>
    <row r="37" spans="1:29" ht="15" customHeight="1">
      <c r="A37" s="21">
        <v>30</v>
      </c>
      <c r="B37" s="27" t="s">
        <v>79</v>
      </c>
      <c r="C37" s="27">
        <f>CONCATENATE(UPPER(Input!$J$13))</f>
      </c>
      <c r="D37" s="27">
        <f>CONCATENATE(Input!G61)</f>
      </c>
      <c r="E37" s="93" t="str">
        <f>TEXT(Input!P61,"0.00")</f>
        <v>0.00</v>
      </c>
      <c r="F37" s="27">
        <f>UPPER(CONCATENATE(Input!S61))</f>
      </c>
      <c r="G37" s="27">
        <f>UPPER(CONCATENATE(Input!S61))</f>
      </c>
      <c r="H37" s="93" t="str">
        <f>TEXT(Input!U61,"0.00")</f>
        <v>0.00</v>
      </c>
      <c r="I37" s="26"/>
      <c r="J37" s="27">
        <f>CONCATENATE(Input!$F$3)</f>
      </c>
      <c r="K37" s="27" t="s">
        <v>80</v>
      </c>
      <c r="L37" s="28">
        <f>IF(Input!$AC$18,CONCATENATE(LEFT(Input!$C61,8)),"")</f>
      </c>
      <c r="M37" s="28">
        <f>CONCATENATE(Input!$T$6)</f>
      </c>
      <c r="N37" s="27">
        <f>CONCATENATE(Input!$L$3)</f>
      </c>
      <c r="O37" s="27">
        <f>CONCATENATE(Input!$H$8)</f>
      </c>
      <c r="P37" s="27">
        <f>CONCATENATE(Input!$H$9)</f>
      </c>
      <c r="Q37" s="27">
        <f>CONCATENATE(Input!$H$7)</f>
      </c>
      <c r="R37" s="27">
        <f>CONCATENATE(Input!$R$9)</f>
      </c>
      <c r="S37" s="27">
        <f>CONCATENATE(Input!$H$6)</f>
      </c>
      <c r="T37" s="27" t="s">
        <v>81</v>
      </c>
      <c r="U37" s="27">
        <f>IF(Input!$AC$18,"",CONCATENATE(Input!$C61))</f>
      </c>
      <c r="V37" s="27">
        <f>CONCATENATE(Input!$S$3)</f>
      </c>
      <c r="W37" s="27">
        <f>CONCATENATE(Input!$R$7)</f>
      </c>
      <c r="X37" s="27">
        <f>CONCATENATE(Input!$Y$7)</f>
      </c>
      <c r="Y37" s="27">
        <f>CONCATENATE(Input!$R$8)</f>
      </c>
      <c r="Z37" s="27">
        <f>CONCATENATE(Input!$Y$8)</f>
      </c>
      <c r="AA37" s="27" t="str">
        <f>TEXT(Input!$V$18,"yyyymmdd")</f>
        <v>19000100</v>
      </c>
      <c r="AB37" s="27" t="s">
        <v>54</v>
      </c>
      <c r="AC37" s="27">
        <f>CONCATENATE(Input!G61)</f>
      </c>
    </row>
    <row r="38" spans="1:29" ht="15" customHeight="1">
      <c r="A38" s="21">
        <v>31</v>
      </c>
      <c r="B38" s="27" t="s">
        <v>79</v>
      </c>
      <c r="C38" s="27">
        <f>CONCATENATE(UPPER(Input!$J$13))</f>
      </c>
      <c r="D38" s="27">
        <f>CONCATENATE(Input!G62)</f>
      </c>
      <c r="E38" s="93" t="str">
        <f>TEXT(Input!P62,"0.00")</f>
        <v>0.00</v>
      </c>
      <c r="F38" s="27">
        <f>UPPER(CONCATENATE(Input!S62))</f>
      </c>
      <c r="G38" s="27">
        <f>UPPER(CONCATENATE(Input!S62))</f>
      </c>
      <c r="H38" s="93" t="str">
        <f>TEXT(Input!U62,"0.00")</f>
        <v>0.00</v>
      </c>
      <c r="I38" s="26"/>
      <c r="J38" s="27">
        <f>CONCATENATE(Input!$F$3)</f>
      </c>
      <c r="K38" s="27" t="s">
        <v>80</v>
      </c>
      <c r="L38" s="28">
        <f>IF(Input!$AC$18,CONCATENATE(LEFT(Input!$C62,8)),"")</f>
      </c>
      <c r="M38" s="28">
        <f>CONCATENATE(Input!$T$6)</f>
      </c>
      <c r="N38" s="27">
        <f>CONCATENATE(Input!$L$3)</f>
      </c>
      <c r="O38" s="27">
        <f>CONCATENATE(Input!$H$8)</f>
      </c>
      <c r="P38" s="27">
        <f>CONCATENATE(Input!$H$9)</f>
      </c>
      <c r="Q38" s="27">
        <f>CONCATENATE(Input!$H$7)</f>
      </c>
      <c r="R38" s="27">
        <f>CONCATENATE(Input!$R$9)</f>
      </c>
      <c r="S38" s="27">
        <f>CONCATENATE(Input!$H$6)</f>
      </c>
      <c r="T38" s="27" t="s">
        <v>81</v>
      </c>
      <c r="U38" s="27">
        <f>IF(Input!$AC$18,"",CONCATENATE(Input!$C62))</f>
      </c>
      <c r="V38" s="27">
        <f>CONCATENATE(Input!$S$3)</f>
      </c>
      <c r="W38" s="27">
        <f>CONCATENATE(Input!$R$7)</f>
      </c>
      <c r="X38" s="27">
        <f>CONCATENATE(Input!$Y$7)</f>
      </c>
      <c r="Y38" s="27">
        <f>CONCATENATE(Input!$R$8)</f>
      </c>
      <c r="Z38" s="27">
        <f>CONCATENATE(Input!$Y$8)</f>
      </c>
      <c r="AA38" s="27" t="str">
        <f>TEXT(Input!$V$18,"yyyymmdd")</f>
        <v>19000100</v>
      </c>
      <c r="AB38" s="27" t="s">
        <v>54</v>
      </c>
      <c r="AC38" s="27">
        <f>CONCATENATE(Input!G62)</f>
      </c>
    </row>
    <row r="39" spans="1:29" ht="15" customHeight="1">
      <c r="A39" s="26">
        <v>32</v>
      </c>
      <c r="B39" s="27" t="s">
        <v>79</v>
      </c>
      <c r="C39" s="27">
        <f>CONCATENATE(UPPER(Input!$J$13))</f>
      </c>
      <c r="D39" s="27">
        <f>CONCATENATE(Input!G63)</f>
      </c>
      <c r="E39" s="93" t="str">
        <f>TEXT(Input!P63,"0.00")</f>
        <v>0.00</v>
      </c>
      <c r="F39" s="27">
        <f>UPPER(CONCATENATE(Input!S63))</f>
      </c>
      <c r="G39" s="27">
        <f>UPPER(CONCATENATE(Input!S63))</f>
      </c>
      <c r="H39" s="93" t="str">
        <f>TEXT(Input!U63,"0.00")</f>
        <v>0.00</v>
      </c>
      <c r="I39" s="26"/>
      <c r="J39" s="27">
        <f>CONCATENATE(Input!$F$3)</f>
      </c>
      <c r="K39" s="27" t="s">
        <v>80</v>
      </c>
      <c r="L39" s="28">
        <f>IF(Input!$AC$18,CONCATENATE(LEFT(Input!$C63,8)),"")</f>
      </c>
      <c r="M39" s="28">
        <f>CONCATENATE(Input!$T$6)</f>
      </c>
      <c r="N39" s="27">
        <f>CONCATENATE(Input!$L$3)</f>
      </c>
      <c r="O39" s="27">
        <f>CONCATENATE(Input!$H$8)</f>
      </c>
      <c r="P39" s="27">
        <f>CONCATENATE(Input!$H$9)</f>
      </c>
      <c r="Q39" s="27">
        <f>CONCATENATE(Input!$H$7)</f>
      </c>
      <c r="R39" s="27">
        <f>CONCATENATE(Input!$R$9)</f>
      </c>
      <c r="S39" s="27">
        <f>CONCATENATE(Input!$H$6)</f>
      </c>
      <c r="T39" s="27" t="s">
        <v>81</v>
      </c>
      <c r="U39" s="27">
        <f>IF(Input!$AC$18,"",CONCATENATE(Input!$C63))</f>
      </c>
      <c r="V39" s="27">
        <f>CONCATENATE(Input!$S$3)</f>
      </c>
      <c r="W39" s="27">
        <f>CONCATENATE(Input!$R$7)</f>
      </c>
      <c r="X39" s="27">
        <f>CONCATENATE(Input!$Y$7)</f>
      </c>
      <c r="Y39" s="27">
        <f>CONCATENATE(Input!$R$8)</f>
      </c>
      <c r="Z39" s="27">
        <f>CONCATENATE(Input!$Y$8)</f>
      </c>
      <c r="AA39" s="27" t="str">
        <f>TEXT(Input!$V$18,"yyyymmdd")</f>
        <v>19000100</v>
      </c>
      <c r="AB39" s="27" t="s">
        <v>54</v>
      </c>
      <c r="AC39" s="27">
        <f>CONCATENATE(Input!G63)</f>
      </c>
    </row>
    <row r="40" spans="1:29" ht="15" customHeight="1">
      <c r="A40" s="21">
        <v>33</v>
      </c>
      <c r="B40" s="27" t="s">
        <v>79</v>
      </c>
      <c r="C40" s="27">
        <f>CONCATENATE(UPPER(Input!$J$13))</f>
      </c>
      <c r="D40" s="27">
        <f>CONCATENATE(Input!G64)</f>
      </c>
      <c r="E40" s="93" t="str">
        <f>TEXT(Input!P64,"0.00")</f>
        <v>0.00</v>
      </c>
      <c r="F40" s="27">
        <f>UPPER(CONCATENATE(Input!S64))</f>
      </c>
      <c r="G40" s="27">
        <f>UPPER(CONCATENATE(Input!S64))</f>
      </c>
      <c r="H40" s="93" t="str">
        <f>TEXT(Input!U64,"0.00")</f>
        <v>0.00</v>
      </c>
      <c r="I40" s="26"/>
      <c r="J40" s="27">
        <f>CONCATENATE(Input!$F$3)</f>
      </c>
      <c r="K40" s="27" t="s">
        <v>80</v>
      </c>
      <c r="L40" s="28">
        <f>IF(Input!$AC$18,CONCATENATE(LEFT(Input!$C64,8)),"")</f>
      </c>
      <c r="M40" s="28">
        <f>CONCATENATE(Input!$T$6)</f>
      </c>
      <c r="N40" s="27">
        <f>CONCATENATE(Input!$L$3)</f>
      </c>
      <c r="O40" s="27">
        <f>CONCATENATE(Input!$H$8)</f>
      </c>
      <c r="P40" s="27">
        <f>CONCATENATE(Input!$H$9)</f>
      </c>
      <c r="Q40" s="27">
        <f>CONCATENATE(Input!$H$7)</f>
      </c>
      <c r="R40" s="27">
        <f>CONCATENATE(Input!$R$9)</f>
      </c>
      <c r="S40" s="27">
        <f>CONCATENATE(Input!$H$6)</f>
      </c>
      <c r="T40" s="27" t="s">
        <v>81</v>
      </c>
      <c r="U40" s="27">
        <f>IF(Input!$AC$18,"",CONCATENATE(Input!$C64))</f>
      </c>
      <c r="V40" s="27">
        <f>CONCATENATE(Input!$S$3)</f>
      </c>
      <c r="W40" s="27">
        <f>CONCATENATE(Input!$R$7)</f>
      </c>
      <c r="X40" s="27">
        <f>CONCATENATE(Input!$Y$7)</f>
      </c>
      <c r="Y40" s="27">
        <f>CONCATENATE(Input!$R$8)</f>
      </c>
      <c r="Z40" s="27">
        <f>CONCATENATE(Input!$Y$8)</f>
      </c>
      <c r="AA40" s="27" t="str">
        <f>TEXT(Input!$V$18,"yyyymmdd")</f>
        <v>19000100</v>
      </c>
      <c r="AB40" s="27" t="s">
        <v>54</v>
      </c>
      <c r="AC40" s="27">
        <f>CONCATENATE(Input!G64)</f>
      </c>
    </row>
    <row r="41" spans="1:29" ht="15" customHeight="1">
      <c r="A41" s="26">
        <v>34</v>
      </c>
      <c r="B41" s="27" t="s">
        <v>79</v>
      </c>
      <c r="C41" s="27">
        <f>CONCATENATE(UPPER(Input!$J$13))</f>
      </c>
      <c r="D41" s="27">
        <f>CONCATENATE(Input!G65)</f>
      </c>
      <c r="E41" s="93" t="str">
        <f>TEXT(Input!P65,"0.00")</f>
        <v>0.00</v>
      </c>
      <c r="F41" s="27">
        <f>UPPER(CONCATENATE(Input!S65))</f>
      </c>
      <c r="G41" s="27">
        <f>UPPER(CONCATENATE(Input!S65))</f>
      </c>
      <c r="H41" s="93" t="str">
        <f>TEXT(Input!U65,"0.00")</f>
        <v>0.00</v>
      </c>
      <c r="I41" s="26"/>
      <c r="J41" s="27">
        <f>CONCATENATE(Input!$F$3)</f>
      </c>
      <c r="K41" s="27" t="s">
        <v>80</v>
      </c>
      <c r="L41" s="28">
        <f>IF(Input!$AC$18,CONCATENATE(LEFT(Input!$C65,8)),"")</f>
      </c>
      <c r="M41" s="28">
        <f>CONCATENATE(Input!$T$6)</f>
      </c>
      <c r="N41" s="27">
        <f>CONCATENATE(Input!$L$3)</f>
      </c>
      <c r="O41" s="27">
        <f>CONCATENATE(Input!$H$8)</f>
      </c>
      <c r="P41" s="27">
        <f>CONCATENATE(Input!$H$9)</f>
      </c>
      <c r="Q41" s="27">
        <f>CONCATENATE(Input!$H$7)</f>
      </c>
      <c r="R41" s="27">
        <f>CONCATENATE(Input!$R$9)</f>
      </c>
      <c r="S41" s="27">
        <f>CONCATENATE(Input!$H$6)</f>
      </c>
      <c r="T41" s="27" t="s">
        <v>81</v>
      </c>
      <c r="U41" s="27">
        <f>IF(Input!$AC$18,"",CONCATENATE(Input!$C65))</f>
      </c>
      <c r="V41" s="27">
        <f>CONCATENATE(Input!$S$3)</f>
      </c>
      <c r="W41" s="27">
        <f>CONCATENATE(Input!$R$7)</f>
      </c>
      <c r="X41" s="27">
        <f>CONCATENATE(Input!$Y$7)</f>
      </c>
      <c r="Y41" s="27">
        <f>CONCATENATE(Input!$R$8)</f>
      </c>
      <c r="Z41" s="27">
        <f>CONCATENATE(Input!$Y$8)</f>
      </c>
      <c r="AA41" s="27" t="str">
        <f>TEXT(Input!$V$18,"yyyymmdd")</f>
        <v>19000100</v>
      </c>
      <c r="AB41" s="27" t="s">
        <v>54</v>
      </c>
      <c r="AC41" s="27">
        <f>CONCATENATE(Input!G65)</f>
      </c>
    </row>
    <row r="42" spans="1:29" ht="15" customHeight="1">
      <c r="A42" s="21">
        <v>35</v>
      </c>
      <c r="B42" s="27" t="s">
        <v>79</v>
      </c>
      <c r="C42" s="27">
        <f>CONCATENATE(UPPER(Input!$J$13))</f>
      </c>
      <c r="D42" s="27">
        <f>CONCATENATE(Input!G66)</f>
      </c>
      <c r="E42" s="93" t="str">
        <f>TEXT(Input!P66,"0.00")</f>
        <v>0.00</v>
      </c>
      <c r="F42" s="27">
        <f>UPPER(CONCATENATE(Input!S66))</f>
      </c>
      <c r="G42" s="27">
        <f>UPPER(CONCATENATE(Input!S66))</f>
      </c>
      <c r="H42" s="93" t="str">
        <f>TEXT(Input!U66,"0.00")</f>
        <v>0.00</v>
      </c>
      <c r="I42" s="26"/>
      <c r="J42" s="27">
        <f>CONCATENATE(Input!$F$3)</f>
      </c>
      <c r="K42" s="27" t="s">
        <v>80</v>
      </c>
      <c r="L42" s="28">
        <f>IF(Input!$AC$18,CONCATENATE(LEFT(Input!$C66,8)),"")</f>
      </c>
      <c r="M42" s="28">
        <f>CONCATENATE(Input!$T$6)</f>
      </c>
      <c r="N42" s="27">
        <f>CONCATENATE(Input!$L$3)</f>
      </c>
      <c r="O42" s="27">
        <f>CONCATENATE(Input!$H$8)</f>
      </c>
      <c r="P42" s="27">
        <f>CONCATENATE(Input!$H$9)</f>
      </c>
      <c r="Q42" s="27">
        <f>CONCATENATE(Input!$H$7)</f>
      </c>
      <c r="R42" s="27">
        <f>CONCATENATE(Input!$R$9)</f>
      </c>
      <c r="S42" s="27">
        <f>CONCATENATE(Input!$H$6)</f>
      </c>
      <c r="T42" s="27" t="s">
        <v>81</v>
      </c>
      <c r="U42" s="27">
        <f>IF(Input!$AC$18,"",CONCATENATE(Input!$C66))</f>
      </c>
      <c r="V42" s="27">
        <f>CONCATENATE(Input!$S$3)</f>
      </c>
      <c r="W42" s="27">
        <f>CONCATENATE(Input!$R$7)</f>
      </c>
      <c r="X42" s="27">
        <f>CONCATENATE(Input!$Y$7)</f>
      </c>
      <c r="Y42" s="27">
        <f>CONCATENATE(Input!$R$8)</f>
      </c>
      <c r="Z42" s="27">
        <f>CONCATENATE(Input!$Y$8)</f>
      </c>
      <c r="AA42" s="27" t="str">
        <f>TEXT(Input!$V$18,"yyyymmdd")</f>
        <v>19000100</v>
      </c>
      <c r="AB42" s="27" t="s">
        <v>54</v>
      </c>
      <c r="AC42" s="27">
        <f>CONCATENATE(Input!G66)</f>
      </c>
    </row>
    <row r="43" spans="1:29" ht="15" customHeight="1">
      <c r="A43" s="26">
        <v>36</v>
      </c>
      <c r="B43" s="27" t="s">
        <v>79</v>
      </c>
      <c r="C43" s="27">
        <f>CONCATENATE(UPPER(Input!$J$13))</f>
      </c>
      <c r="D43" s="27">
        <f>CONCATENATE(Input!G67)</f>
      </c>
      <c r="E43" s="93" t="str">
        <f>TEXT(Input!P67,"0.00")</f>
        <v>0.00</v>
      </c>
      <c r="F43" s="27">
        <f>UPPER(CONCATENATE(Input!S67))</f>
      </c>
      <c r="G43" s="27">
        <f>UPPER(CONCATENATE(Input!S67))</f>
      </c>
      <c r="H43" s="93" t="str">
        <f>TEXT(Input!U67,"0.00")</f>
        <v>0.00</v>
      </c>
      <c r="I43" s="26"/>
      <c r="J43" s="27">
        <f>CONCATENATE(Input!$F$3)</f>
      </c>
      <c r="K43" s="27" t="s">
        <v>80</v>
      </c>
      <c r="L43" s="28">
        <f>IF(Input!$AC$18,CONCATENATE(LEFT(Input!$C67,8)),"")</f>
      </c>
      <c r="M43" s="28">
        <f>CONCATENATE(Input!$T$6)</f>
      </c>
      <c r="N43" s="27">
        <f>CONCATENATE(Input!$L$3)</f>
      </c>
      <c r="O43" s="27">
        <f>CONCATENATE(Input!$H$8)</f>
      </c>
      <c r="P43" s="27">
        <f>CONCATENATE(Input!$H$9)</f>
      </c>
      <c r="Q43" s="27">
        <f>CONCATENATE(Input!$H$7)</f>
      </c>
      <c r="R43" s="27">
        <f>CONCATENATE(Input!$R$9)</f>
      </c>
      <c r="S43" s="27">
        <f>CONCATENATE(Input!$H$6)</f>
      </c>
      <c r="T43" s="27" t="s">
        <v>81</v>
      </c>
      <c r="U43" s="27">
        <f>IF(Input!$AC$18,"",CONCATENATE(Input!$C67))</f>
      </c>
      <c r="V43" s="27">
        <f>CONCATENATE(Input!$S$3)</f>
      </c>
      <c r="W43" s="27">
        <f>CONCATENATE(Input!$R$7)</f>
      </c>
      <c r="X43" s="27">
        <f>CONCATENATE(Input!$Y$7)</f>
      </c>
      <c r="Y43" s="27">
        <f>CONCATENATE(Input!$R$8)</f>
      </c>
      <c r="Z43" s="27">
        <f>CONCATENATE(Input!$Y$8)</f>
      </c>
      <c r="AA43" s="27" t="str">
        <f>TEXT(Input!$V$18,"yyyymmdd")</f>
        <v>19000100</v>
      </c>
      <c r="AB43" s="27" t="s">
        <v>54</v>
      </c>
      <c r="AC43" s="27">
        <f>CONCATENATE(Input!G67)</f>
      </c>
    </row>
    <row r="44" spans="1:29" ht="15" customHeight="1">
      <c r="A44" s="21">
        <v>37</v>
      </c>
      <c r="B44" s="27" t="s">
        <v>79</v>
      </c>
      <c r="C44" s="27">
        <f>CONCATENATE(UPPER(Input!$J$13))</f>
      </c>
      <c r="D44" s="27">
        <f>CONCATENATE(Input!G68)</f>
      </c>
      <c r="E44" s="93" t="str">
        <f>TEXT(Input!P68,"0.00")</f>
        <v>0.00</v>
      </c>
      <c r="F44" s="27">
        <f>UPPER(CONCATENATE(Input!S68))</f>
      </c>
      <c r="G44" s="27">
        <f>UPPER(CONCATENATE(Input!S68))</f>
      </c>
      <c r="H44" s="93" t="str">
        <f>TEXT(Input!U68,"0.00")</f>
        <v>0.00</v>
      </c>
      <c r="I44" s="26"/>
      <c r="J44" s="27">
        <f>CONCATENATE(Input!$F$3)</f>
      </c>
      <c r="K44" s="27" t="s">
        <v>80</v>
      </c>
      <c r="L44" s="28">
        <f>IF(Input!$AC$18,CONCATENATE(LEFT(Input!$C68,8)),"")</f>
      </c>
      <c r="M44" s="28">
        <f>CONCATENATE(Input!$T$6)</f>
      </c>
      <c r="N44" s="27">
        <f>CONCATENATE(Input!$L$3)</f>
      </c>
      <c r="O44" s="27">
        <f>CONCATENATE(Input!$H$8)</f>
      </c>
      <c r="P44" s="27">
        <f>CONCATENATE(Input!$H$9)</f>
      </c>
      <c r="Q44" s="27">
        <f>CONCATENATE(Input!$H$7)</f>
      </c>
      <c r="R44" s="27">
        <f>CONCATENATE(Input!$R$9)</f>
      </c>
      <c r="S44" s="27">
        <f>CONCATENATE(Input!$H$6)</f>
      </c>
      <c r="T44" s="27" t="s">
        <v>81</v>
      </c>
      <c r="U44" s="27">
        <f>IF(Input!$AC$18,"",CONCATENATE(Input!$C68))</f>
      </c>
      <c r="V44" s="27">
        <f>CONCATENATE(Input!$S$3)</f>
      </c>
      <c r="W44" s="27">
        <f>CONCATENATE(Input!$R$7)</f>
      </c>
      <c r="X44" s="27">
        <f>CONCATENATE(Input!$Y$7)</f>
      </c>
      <c r="Y44" s="27">
        <f>CONCATENATE(Input!$R$8)</f>
      </c>
      <c r="Z44" s="27">
        <f>CONCATENATE(Input!$Y$8)</f>
      </c>
      <c r="AA44" s="27" t="str">
        <f>TEXT(Input!$V$18,"yyyymmdd")</f>
        <v>19000100</v>
      </c>
      <c r="AB44" s="27" t="s">
        <v>54</v>
      </c>
      <c r="AC44" s="27">
        <f>CONCATENATE(Input!G68)</f>
      </c>
    </row>
    <row r="45" spans="1:29" ht="15" customHeight="1">
      <c r="A45" s="26">
        <v>38</v>
      </c>
      <c r="B45" s="27" t="s">
        <v>79</v>
      </c>
      <c r="C45" s="27">
        <f>CONCATENATE(UPPER(Input!$J$13))</f>
      </c>
      <c r="D45" s="27">
        <f>CONCATENATE(Input!G69)</f>
      </c>
      <c r="E45" s="93" t="str">
        <f>TEXT(Input!P69,"0.00")</f>
        <v>0.00</v>
      </c>
      <c r="F45" s="27">
        <f>UPPER(CONCATENATE(Input!S69))</f>
      </c>
      <c r="G45" s="27">
        <f>UPPER(CONCATENATE(Input!S69))</f>
      </c>
      <c r="H45" s="93" t="str">
        <f>TEXT(Input!U69,"0.00")</f>
        <v>0.00</v>
      </c>
      <c r="I45" s="26"/>
      <c r="J45" s="27">
        <f>CONCATENATE(Input!$F$3)</f>
      </c>
      <c r="K45" s="27" t="s">
        <v>80</v>
      </c>
      <c r="L45" s="28">
        <f>IF(Input!$AC$18,CONCATENATE(LEFT(Input!$C69,8)),"")</f>
      </c>
      <c r="M45" s="28">
        <f>CONCATENATE(Input!$T$6)</f>
      </c>
      <c r="N45" s="27">
        <f>CONCATENATE(Input!$L$3)</f>
      </c>
      <c r="O45" s="27">
        <f>CONCATENATE(Input!$H$8)</f>
      </c>
      <c r="P45" s="27">
        <f>CONCATENATE(Input!$H$9)</f>
      </c>
      <c r="Q45" s="27">
        <f>CONCATENATE(Input!$H$7)</f>
      </c>
      <c r="R45" s="27">
        <f>CONCATENATE(Input!$R$9)</f>
      </c>
      <c r="S45" s="27">
        <f>CONCATENATE(Input!$H$6)</f>
      </c>
      <c r="T45" s="27" t="s">
        <v>81</v>
      </c>
      <c r="U45" s="27">
        <f>IF(Input!$AC$18,"",CONCATENATE(Input!$C69))</f>
      </c>
      <c r="V45" s="27">
        <f>CONCATENATE(Input!$S$3)</f>
      </c>
      <c r="W45" s="27">
        <f>CONCATENATE(Input!$R$7)</f>
      </c>
      <c r="X45" s="27">
        <f>CONCATENATE(Input!$Y$7)</f>
      </c>
      <c r="Y45" s="27">
        <f>CONCATENATE(Input!$R$8)</f>
      </c>
      <c r="Z45" s="27">
        <f>CONCATENATE(Input!$Y$8)</f>
      </c>
      <c r="AA45" s="27" t="str">
        <f>TEXT(Input!$V$18,"yyyymmdd")</f>
        <v>19000100</v>
      </c>
      <c r="AB45" s="27" t="s">
        <v>54</v>
      </c>
      <c r="AC45" s="27">
        <f>CONCATENATE(Input!G69)</f>
      </c>
    </row>
    <row r="46" spans="1:29" ht="15" customHeight="1">
      <c r="A46" s="21">
        <v>39</v>
      </c>
      <c r="B46" s="27" t="s">
        <v>79</v>
      </c>
      <c r="C46" s="27">
        <f>CONCATENATE(UPPER(Input!$J$13))</f>
      </c>
      <c r="D46" s="27">
        <f>CONCATENATE(Input!G70)</f>
      </c>
      <c r="E46" s="93" t="str">
        <f>TEXT(Input!P70,"0.00")</f>
        <v>0.00</v>
      </c>
      <c r="F46" s="27">
        <f>UPPER(CONCATENATE(Input!S70))</f>
      </c>
      <c r="G46" s="27">
        <f>UPPER(CONCATENATE(Input!S70))</f>
      </c>
      <c r="H46" s="93" t="str">
        <f>TEXT(Input!U70,"0.00")</f>
        <v>0.00</v>
      </c>
      <c r="I46" s="26"/>
      <c r="J46" s="27">
        <f>CONCATENATE(Input!$F$3)</f>
      </c>
      <c r="K46" s="27" t="s">
        <v>80</v>
      </c>
      <c r="L46" s="28">
        <f>IF(Input!$AC$18,CONCATENATE(LEFT(Input!$C70,8)),"")</f>
      </c>
      <c r="M46" s="28">
        <f>CONCATENATE(Input!$T$6)</f>
      </c>
      <c r="N46" s="27">
        <f>CONCATENATE(Input!$L$3)</f>
      </c>
      <c r="O46" s="27">
        <f>CONCATENATE(Input!$H$8)</f>
      </c>
      <c r="P46" s="27">
        <f>CONCATENATE(Input!$H$9)</f>
      </c>
      <c r="Q46" s="27">
        <f>CONCATENATE(Input!$H$7)</f>
      </c>
      <c r="R46" s="27">
        <f>CONCATENATE(Input!$R$9)</f>
      </c>
      <c r="S46" s="27">
        <f>CONCATENATE(Input!$H$6)</f>
      </c>
      <c r="T46" s="27" t="s">
        <v>81</v>
      </c>
      <c r="U46" s="27">
        <f>IF(Input!$AC$18,"",CONCATENATE(Input!$C70))</f>
      </c>
      <c r="V46" s="27">
        <f>CONCATENATE(Input!$S$3)</f>
      </c>
      <c r="W46" s="27">
        <f>CONCATENATE(Input!$R$7)</f>
      </c>
      <c r="X46" s="27">
        <f>CONCATENATE(Input!$Y$7)</f>
      </c>
      <c r="Y46" s="27">
        <f>CONCATENATE(Input!$R$8)</f>
      </c>
      <c r="Z46" s="27">
        <f>CONCATENATE(Input!$Y$8)</f>
      </c>
      <c r="AA46" s="27" t="str">
        <f>TEXT(Input!$V$18,"yyyymmdd")</f>
        <v>19000100</v>
      </c>
      <c r="AB46" s="27" t="s">
        <v>54</v>
      </c>
      <c r="AC46" s="27">
        <f>CONCATENATE(Input!G70)</f>
      </c>
    </row>
    <row r="47" spans="1:29" ht="15" customHeight="1">
      <c r="A47" s="26">
        <v>40</v>
      </c>
      <c r="B47" s="27" t="s">
        <v>79</v>
      </c>
      <c r="C47" s="27">
        <f>CONCATENATE(UPPER(Input!$J$13))</f>
      </c>
      <c r="D47" s="27">
        <f>CONCATENATE(Input!G71)</f>
      </c>
      <c r="E47" s="93" t="str">
        <f>TEXT(Input!P71,"0.00")</f>
        <v>0.00</v>
      </c>
      <c r="F47" s="27">
        <f>UPPER(CONCATENATE(Input!S71))</f>
      </c>
      <c r="G47" s="27">
        <f>UPPER(CONCATENATE(Input!S71))</f>
      </c>
      <c r="H47" s="93" t="str">
        <f>TEXT(Input!U71,"0.00")</f>
        <v>0.00</v>
      </c>
      <c r="I47" s="26"/>
      <c r="J47" s="27">
        <f>CONCATENATE(Input!$F$3)</f>
      </c>
      <c r="K47" s="27" t="s">
        <v>80</v>
      </c>
      <c r="L47" s="28">
        <f>IF(Input!$AC$18,CONCATENATE(LEFT(Input!$C71,8)),"")</f>
      </c>
      <c r="M47" s="28">
        <f>CONCATENATE(Input!$T$6)</f>
      </c>
      <c r="N47" s="27">
        <f>CONCATENATE(Input!$L$3)</f>
      </c>
      <c r="O47" s="27">
        <f>CONCATENATE(Input!$H$8)</f>
      </c>
      <c r="P47" s="27">
        <f>CONCATENATE(Input!$H$9)</f>
      </c>
      <c r="Q47" s="27">
        <f>CONCATENATE(Input!$H$7)</f>
      </c>
      <c r="R47" s="27">
        <f>CONCATENATE(Input!$R$9)</f>
      </c>
      <c r="S47" s="27">
        <f>CONCATENATE(Input!$H$6)</f>
      </c>
      <c r="T47" s="27" t="s">
        <v>81</v>
      </c>
      <c r="U47" s="27">
        <f>IF(Input!$AC$18,"",CONCATENATE(Input!$C71))</f>
      </c>
      <c r="V47" s="27">
        <f>CONCATENATE(Input!$S$3)</f>
      </c>
      <c r="W47" s="27">
        <f>CONCATENATE(Input!$R$7)</f>
      </c>
      <c r="X47" s="27">
        <f>CONCATENATE(Input!$Y$7)</f>
      </c>
      <c r="Y47" s="27">
        <f>CONCATENATE(Input!$R$8)</f>
      </c>
      <c r="Z47" s="27">
        <f>CONCATENATE(Input!$Y$8)</f>
      </c>
      <c r="AA47" s="27" t="str">
        <f>TEXT(Input!$V$18,"yyyymmdd")</f>
        <v>19000100</v>
      </c>
      <c r="AB47" s="27" t="s">
        <v>54</v>
      </c>
      <c r="AC47" s="27">
        <f>CONCATENATE(Input!G71)</f>
      </c>
    </row>
    <row r="48" spans="1:29" ht="15" customHeight="1">
      <c r="A48" s="21">
        <v>41</v>
      </c>
      <c r="B48" s="27" t="s">
        <v>79</v>
      </c>
      <c r="C48" s="27">
        <f>CONCATENATE(UPPER(Input!$J$13))</f>
      </c>
      <c r="D48" s="27">
        <f>CONCATENATE(Input!G72)</f>
      </c>
      <c r="E48" s="93" t="str">
        <f>TEXT(Input!P72,"0.00")</f>
        <v>0.00</v>
      </c>
      <c r="F48" s="27">
        <f>UPPER(CONCATENATE(Input!S72))</f>
      </c>
      <c r="G48" s="27">
        <f>UPPER(CONCATENATE(Input!S72))</f>
      </c>
      <c r="H48" s="93" t="str">
        <f>TEXT(Input!U72,"0.00")</f>
        <v>0.00</v>
      </c>
      <c r="I48" s="26"/>
      <c r="J48" s="27">
        <f>CONCATENATE(Input!$F$3)</f>
      </c>
      <c r="K48" s="27" t="s">
        <v>80</v>
      </c>
      <c r="L48" s="28">
        <f>IF(Input!$AC$18,CONCATENATE(LEFT(Input!$C72,8)),"")</f>
      </c>
      <c r="M48" s="28">
        <f>CONCATENATE(Input!$T$6)</f>
      </c>
      <c r="N48" s="27">
        <f>CONCATENATE(Input!$L$3)</f>
      </c>
      <c r="O48" s="27">
        <f>CONCATENATE(Input!$H$8)</f>
      </c>
      <c r="P48" s="27">
        <f>CONCATENATE(Input!$H$9)</f>
      </c>
      <c r="Q48" s="27">
        <f>CONCATENATE(Input!$H$7)</f>
      </c>
      <c r="R48" s="27">
        <f>CONCATENATE(Input!$R$9)</f>
      </c>
      <c r="S48" s="27">
        <f>CONCATENATE(Input!$H$6)</f>
      </c>
      <c r="T48" s="27" t="s">
        <v>81</v>
      </c>
      <c r="U48" s="27">
        <f>IF(Input!$AC$18,"",CONCATENATE(Input!$C72))</f>
      </c>
      <c r="V48" s="27">
        <f>CONCATENATE(Input!$S$3)</f>
      </c>
      <c r="W48" s="27">
        <f>CONCATENATE(Input!$R$7)</f>
      </c>
      <c r="X48" s="27">
        <f>CONCATENATE(Input!$Y$7)</f>
      </c>
      <c r="Y48" s="27">
        <f>CONCATENATE(Input!$R$8)</f>
      </c>
      <c r="Z48" s="27">
        <f>CONCATENATE(Input!$Y$8)</f>
      </c>
      <c r="AA48" s="27" t="str">
        <f>TEXT(Input!$V$18,"yyyymmdd")</f>
        <v>19000100</v>
      </c>
      <c r="AB48" s="27" t="s">
        <v>54</v>
      </c>
      <c r="AC48" s="27">
        <f>CONCATENATE(Input!G72)</f>
      </c>
    </row>
    <row r="49" spans="1:29" ht="15" customHeight="1">
      <c r="A49" s="26">
        <v>42</v>
      </c>
      <c r="B49" s="27" t="s">
        <v>79</v>
      </c>
      <c r="C49" s="27">
        <f>CONCATENATE(UPPER(Input!$J$13))</f>
      </c>
      <c r="D49" s="27">
        <f>CONCATENATE(Input!G73)</f>
      </c>
      <c r="E49" s="93" t="str">
        <f>TEXT(Input!P73,"0.00")</f>
        <v>0.00</v>
      </c>
      <c r="F49" s="27">
        <f>UPPER(CONCATENATE(Input!S73))</f>
      </c>
      <c r="G49" s="27">
        <f>UPPER(CONCATENATE(Input!S73))</f>
      </c>
      <c r="H49" s="93" t="str">
        <f>TEXT(Input!U73,"0.00")</f>
        <v>0.00</v>
      </c>
      <c r="I49" s="26"/>
      <c r="J49" s="27">
        <f>CONCATENATE(Input!$F$3)</f>
      </c>
      <c r="K49" s="27" t="s">
        <v>80</v>
      </c>
      <c r="L49" s="28">
        <f>IF(Input!$AC$18,CONCATENATE(LEFT(Input!$C73,8)),"")</f>
      </c>
      <c r="M49" s="28">
        <f>CONCATENATE(Input!$T$6)</f>
      </c>
      <c r="N49" s="27">
        <f>CONCATENATE(Input!$L$3)</f>
      </c>
      <c r="O49" s="27">
        <f>CONCATENATE(Input!$H$8)</f>
      </c>
      <c r="P49" s="27">
        <f>CONCATENATE(Input!$H$9)</f>
      </c>
      <c r="Q49" s="27">
        <f>CONCATENATE(Input!$H$7)</f>
      </c>
      <c r="R49" s="27">
        <f>CONCATENATE(Input!$R$9)</f>
      </c>
      <c r="S49" s="27">
        <f>CONCATENATE(Input!$H$6)</f>
      </c>
      <c r="T49" s="27" t="s">
        <v>81</v>
      </c>
      <c r="U49" s="27">
        <f>IF(Input!$AC$18,"",CONCATENATE(Input!$C73))</f>
      </c>
      <c r="V49" s="27">
        <f>CONCATENATE(Input!$S$3)</f>
      </c>
      <c r="W49" s="27">
        <f>CONCATENATE(Input!$R$7)</f>
      </c>
      <c r="X49" s="27">
        <f>CONCATENATE(Input!$Y$7)</f>
      </c>
      <c r="Y49" s="27">
        <f>CONCATENATE(Input!$R$8)</f>
      </c>
      <c r="Z49" s="27">
        <f>CONCATENATE(Input!$Y$8)</f>
      </c>
      <c r="AA49" s="27" t="str">
        <f>TEXT(Input!$V$18,"yyyymmdd")</f>
        <v>19000100</v>
      </c>
      <c r="AB49" s="27" t="s">
        <v>54</v>
      </c>
      <c r="AC49" s="27">
        <f>CONCATENATE(Input!G73)</f>
      </c>
    </row>
    <row r="50" spans="1:29" ht="15" customHeight="1">
      <c r="A50" s="21">
        <v>43</v>
      </c>
      <c r="B50" s="27" t="s">
        <v>79</v>
      </c>
      <c r="C50" s="27">
        <f>CONCATENATE(UPPER(Input!$J$13))</f>
      </c>
      <c r="D50" s="27">
        <f>CONCATENATE(Input!G74)</f>
      </c>
      <c r="E50" s="93" t="str">
        <f>TEXT(Input!P74,"0.00")</f>
        <v>0.00</v>
      </c>
      <c r="F50" s="27">
        <f>UPPER(CONCATENATE(Input!S74))</f>
      </c>
      <c r="G50" s="27">
        <f>UPPER(CONCATENATE(Input!S74))</f>
      </c>
      <c r="H50" s="93" t="str">
        <f>TEXT(Input!U74,"0.00")</f>
        <v>0.00</v>
      </c>
      <c r="I50" s="26"/>
      <c r="J50" s="27">
        <f>CONCATENATE(Input!$F$3)</f>
      </c>
      <c r="K50" s="27" t="s">
        <v>80</v>
      </c>
      <c r="L50" s="28">
        <f>IF(Input!$AC$18,CONCATENATE(LEFT(Input!$C74,8)),"")</f>
      </c>
      <c r="M50" s="28">
        <f>CONCATENATE(Input!$T$6)</f>
      </c>
      <c r="N50" s="27">
        <f>CONCATENATE(Input!$L$3)</f>
      </c>
      <c r="O50" s="27">
        <f>CONCATENATE(Input!$H$8)</f>
      </c>
      <c r="P50" s="27">
        <f>CONCATENATE(Input!$H$9)</f>
      </c>
      <c r="Q50" s="27">
        <f>CONCATENATE(Input!$H$7)</f>
      </c>
      <c r="R50" s="27">
        <f>CONCATENATE(Input!$R$9)</f>
      </c>
      <c r="S50" s="27">
        <f>CONCATENATE(Input!$H$6)</f>
      </c>
      <c r="T50" s="27" t="s">
        <v>81</v>
      </c>
      <c r="U50" s="27">
        <f>IF(Input!$AC$18,"",CONCATENATE(Input!$C74))</f>
      </c>
      <c r="V50" s="27">
        <f>CONCATENATE(Input!$S$3)</f>
      </c>
      <c r="W50" s="27">
        <f>CONCATENATE(Input!$R$7)</f>
      </c>
      <c r="X50" s="27">
        <f>CONCATENATE(Input!$Y$7)</f>
      </c>
      <c r="Y50" s="27">
        <f>CONCATENATE(Input!$R$8)</f>
      </c>
      <c r="Z50" s="27">
        <f>CONCATENATE(Input!$Y$8)</f>
      </c>
      <c r="AA50" s="27" t="str">
        <f>TEXT(Input!$V$18,"yyyymmdd")</f>
        <v>19000100</v>
      </c>
      <c r="AB50" s="27" t="s">
        <v>54</v>
      </c>
      <c r="AC50" s="27">
        <f>CONCATENATE(Input!G74)</f>
      </c>
    </row>
    <row r="51" spans="1:29" ht="15" customHeight="1">
      <c r="A51" s="26">
        <v>44</v>
      </c>
      <c r="B51" s="27" t="s">
        <v>79</v>
      </c>
      <c r="C51" s="27">
        <f>CONCATENATE(UPPER(Input!$J$13))</f>
      </c>
      <c r="D51" s="27">
        <f>CONCATENATE(Input!G75)</f>
      </c>
      <c r="E51" s="93" t="str">
        <f>TEXT(Input!P75,"0.00")</f>
        <v>0.00</v>
      </c>
      <c r="F51" s="27">
        <f>UPPER(CONCATENATE(Input!S75))</f>
      </c>
      <c r="G51" s="27">
        <f>UPPER(CONCATENATE(Input!S75))</f>
      </c>
      <c r="H51" s="93" t="str">
        <f>TEXT(Input!U75,"0.00")</f>
        <v>0.00</v>
      </c>
      <c r="I51" s="26"/>
      <c r="J51" s="27">
        <f>CONCATENATE(Input!$F$3)</f>
      </c>
      <c r="K51" s="27" t="s">
        <v>80</v>
      </c>
      <c r="L51" s="28">
        <f>IF(Input!$AC$18,CONCATENATE(LEFT(Input!$C75,8)),"")</f>
      </c>
      <c r="M51" s="28">
        <f>CONCATENATE(Input!$T$6)</f>
      </c>
      <c r="N51" s="27">
        <f>CONCATENATE(Input!$L$3)</f>
      </c>
      <c r="O51" s="27">
        <f>CONCATENATE(Input!$H$8)</f>
      </c>
      <c r="P51" s="27">
        <f>CONCATENATE(Input!$H$9)</f>
      </c>
      <c r="Q51" s="27">
        <f>CONCATENATE(Input!$H$7)</f>
      </c>
      <c r="R51" s="27">
        <f>CONCATENATE(Input!$R$9)</f>
      </c>
      <c r="S51" s="27">
        <f>CONCATENATE(Input!$H$6)</f>
      </c>
      <c r="T51" s="27" t="s">
        <v>81</v>
      </c>
      <c r="U51" s="27">
        <f>IF(Input!$AC$18,"",CONCATENATE(Input!$C75))</f>
      </c>
      <c r="V51" s="27">
        <f>CONCATENATE(Input!$S$3)</f>
      </c>
      <c r="W51" s="27">
        <f>CONCATENATE(Input!$R$7)</f>
      </c>
      <c r="X51" s="27">
        <f>CONCATENATE(Input!$Y$7)</f>
      </c>
      <c r="Y51" s="27">
        <f>CONCATENATE(Input!$R$8)</f>
      </c>
      <c r="Z51" s="27">
        <f>CONCATENATE(Input!$Y$8)</f>
      </c>
      <c r="AA51" s="27" t="str">
        <f>TEXT(Input!$V$18,"yyyymmdd")</f>
        <v>19000100</v>
      </c>
      <c r="AB51" s="27" t="s">
        <v>54</v>
      </c>
      <c r="AC51" s="27">
        <f>CONCATENATE(Input!G75)</f>
      </c>
    </row>
    <row r="52" spans="1:29" ht="15" customHeight="1">
      <c r="A52" s="21">
        <v>45</v>
      </c>
      <c r="B52" s="27" t="s">
        <v>79</v>
      </c>
      <c r="C52" s="27">
        <f>CONCATENATE(UPPER(Input!$J$13))</f>
      </c>
      <c r="D52" s="27">
        <f>CONCATENATE(Input!G76)</f>
      </c>
      <c r="E52" s="93" t="str">
        <f>TEXT(Input!P76,"0.00")</f>
        <v>0.00</v>
      </c>
      <c r="F52" s="27">
        <f>UPPER(CONCATENATE(Input!S76))</f>
      </c>
      <c r="G52" s="27">
        <f>UPPER(CONCATENATE(Input!S76))</f>
      </c>
      <c r="H52" s="93" t="str">
        <f>TEXT(Input!U76,"0.00")</f>
        <v>0.00</v>
      </c>
      <c r="I52" s="26"/>
      <c r="J52" s="27">
        <f>CONCATENATE(Input!$F$3)</f>
      </c>
      <c r="K52" s="27" t="s">
        <v>80</v>
      </c>
      <c r="L52" s="28">
        <f>IF(Input!$AC$18,CONCATENATE(LEFT(Input!$C76,8)),"")</f>
      </c>
      <c r="M52" s="28">
        <f>CONCATENATE(Input!$T$6)</f>
      </c>
      <c r="N52" s="27">
        <f>CONCATENATE(Input!$L$3)</f>
      </c>
      <c r="O52" s="27">
        <f>CONCATENATE(Input!$H$8)</f>
      </c>
      <c r="P52" s="27">
        <f>CONCATENATE(Input!$H$9)</f>
      </c>
      <c r="Q52" s="27">
        <f>CONCATENATE(Input!$H$7)</f>
      </c>
      <c r="R52" s="27">
        <f>CONCATENATE(Input!$R$9)</f>
      </c>
      <c r="S52" s="27">
        <f>CONCATENATE(Input!$H$6)</f>
      </c>
      <c r="T52" s="27" t="s">
        <v>81</v>
      </c>
      <c r="U52" s="27">
        <f>IF(Input!$AC$18,"",CONCATENATE(Input!$C76))</f>
      </c>
      <c r="V52" s="27">
        <f>CONCATENATE(Input!$S$3)</f>
      </c>
      <c r="W52" s="27">
        <f>CONCATENATE(Input!$R$7)</f>
      </c>
      <c r="X52" s="27">
        <f>CONCATENATE(Input!$Y$7)</f>
      </c>
      <c r="Y52" s="27">
        <f>CONCATENATE(Input!$R$8)</f>
      </c>
      <c r="Z52" s="27">
        <f>CONCATENATE(Input!$Y$8)</f>
      </c>
      <c r="AA52" s="27" t="str">
        <f>TEXT(Input!$V$18,"yyyymmdd")</f>
        <v>19000100</v>
      </c>
      <c r="AB52" s="27" t="s">
        <v>54</v>
      </c>
      <c r="AC52" s="27">
        <f>CONCATENATE(Input!G76)</f>
      </c>
    </row>
    <row r="53" spans="1:29" ht="15" customHeight="1">
      <c r="A53" s="26">
        <v>46</v>
      </c>
      <c r="B53" s="27" t="s">
        <v>79</v>
      </c>
      <c r="C53" s="27">
        <f>CONCATENATE(UPPER(Input!$J$13))</f>
      </c>
      <c r="D53" s="27">
        <f>CONCATENATE(Input!G77)</f>
      </c>
      <c r="E53" s="93" t="str">
        <f>TEXT(Input!P77,"0.00")</f>
        <v>0.00</v>
      </c>
      <c r="F53" s="27">
        <f>UPPER(CONCATENATE(Input!S77))</f>
      </c>
      <c r="G53" s="27">
        <f>UPPER(CONCATENATE(Input!S77))</f>
      </c>
      <c r="H53" s="93" t="str">
        <f>TEXT(Input!U77,"0.00")</f>
        <v>0.00</v>
      </c>
      <c r="I53" s="26"/>
      <c r="J53" s="27">
        <f>CONCATENATE(Input!$F$3)</f>
      </c>
      <c r="K53" s="27" t="s">
        <v>80</v>
      </c>
      <c r="L53" s="28">
        <f>IF(Input!$AC$18,CONCATENATE(LEFT(Input!$C77,8)),"")</f>
      </c>
      <c r="M53" s="28">
        <f>CONCATENATE(Input!$T$6)</f>
      </c>
      <c r="N53" s="27">
        <f>CONCATENATE(Input!$L$3)</f>
      </c>
      <c r="O53" s="27">
        <f>CONCATENATE(Input!$H$8)</f>
      </c>
      <c r="P53" s="27">
        <f>CONCATENATE(Input!$H$9)</f>
      </c>
      <c r="Q53" s="27">
        <f>CONCATENATE(Input!$H$7)</f>
      </c>
      <c r="R53" s="27">
        <f>CONCATENATE(Input!$R$9)</f>
      </c>
      <c r="S53" s="27">
        <f>CONCATENATE(Input!$H$6)</f>
      </c>
      <c r="T53" s="27" t="s">
        <v>81</v>
      </c>
      <c r="U53" s="27">
        <f>IF(Input!$AC$18,"",CONCATENATE(Input!$C77))</f>
      </c>
      <c r="V53" s="27">
        <f>CONCATENATE(Input!$S$3)</f>
      </c>
      <c r="W53" s="27">
        <f>CONCATENATE(Input!$R$7)</f>
      </c>
      <c r="X53" s="27">
        <f>CONCATENATE(Input!$Y$7)</f>
      </c>
      <c r="Y53" s="27">
        <f>CONCATENATE(Input!$R$8)</f>
      </c>
      <c r="Z53" s="27">
        <f>CONCATENATE(Input!$Y$8)</f>
      </c>
      <c r="AA53" s="27" t="str">
        <f>TEXT(Input!$V$18,"yyyymmdd")</f>
        <v>19000100</v>
      </c>
      <c r="AB53" s="27" t="s">
        <v>54</v>
      </c>
      <c r="AC53" s="27">
        <f>CONCATENATE(Input!G77)</f>
      </c>
    </row>
    <row r="54" spans="1:29" ht="15" customHeight="1">
      <c r="A54" s="21">
        <v>47</v>
      </c>
      <c r="B54" s="27" t="s">
        <v>79</v>
      </c>
      <c r="C54" s="27">
        <f>CONCATENATE(UPPER(Input!$J$13))</f>
      </c>
      <c r="D54" s="27">
        <f>CONCATENATE(Input!G78)</f>
      </c>
      <c r="E54" s="93" t="str">
        <f>TEXT(Input!P78,"0.00")</f>
        <v>0.00</v>
      </c>
      <c r="F54" s="27">
        <f>UPPER(CONCATENATE(Input!S78))</f>
      </c>
      <c r="G54" s="27">
        <f>UPPER(CONCATENATE(Input!S78))</f>
      </c>
      <c r="H54" s="93" t="str">
        <f>TEXT(Input!U78,"0.00")</f>
        <v>0.00</v>
      </c>
      <c r="I54" s="26"/>
      <c r="J54" s="27">
        <f>CONCATENATE(Input!$F$3)</f>
      </c>
      <c r="K54" s="27" t="s">
        <v>80</v>
      </c>
      <c r="L54" s="28">
        <f>IF(Input!$AC$18,CONCATENATE(LEFT(Input!$C78,8)),"")</f>
      </c>
      <c r="M54" s="28">
        <f>CONCATENATE(Input!$T$6)</f>
      </c>
      <c r="N54" s="27">
        <f>CONCATENATE(Input!$L$3)</f>
      </c>
      <c r="O54" s="27">
        <f>CONCATENATE(Input!$H$8)</f>
      </c>
      <c r="P54" s="27">
        <f>CONCATENATE(Input!$H$9)</f>
      </c>
      <c r="Q54" s="27">
        <f>CONCATENATE(Input!$H$7)</f>
      </c>
      <c r="R54" s="27">
        <f>CONCATENATE(Input!$R$9)</f>
      </c>
      <c r="S54" s="27">
        <f>CONCATENATE(Input!$H$6)</f>
      </c>
      <c r="T54" s="27" t="s">
        <v>81</v>
      </c>
      <c r="U54" s="27">
        <f>IF(Input!$AC$18,"",CONCATENATE(Input!$C78))</f>
      </c>
      <c r="V54" s="27">
        <f>CONCATENATE(Input!$S$3)</f>
      </c>
      <c r="W54" s="27">
        <f>CONCATENATE(Input!$R$7)</f>
      </c>
      <c r="X54" s="27">
        <f>CONCATENATE(Input!$Y$7)</f>
      </c>
      <c r="Y54" s="27">
        <f>CONCATENATE(Input!$R$8)</f>
      </c>
      <c r="Z54" s="27">
        <f>CONCATENATE(Input!$Y$8)</f>
      </c>
      <c r="AA54" s="27" t="str">
        <f>TEXT(Input!$V$18,"yyyymmdd")</f>
        <v>19000100</v>
      </c>
      <c r="AB54" s="27" t="s">
        <v>54</v>
      </c>
      <c r="AC54" s="27">
        <f>CONCATENATE(Input!G78)</f>
      </c>
    </row>
    <row r="55" spans="1:29" ht="15" customHeight="1">
      <c r="A55" s="26">
        <v>48</v>
      </c>
      <c r="B55" s="27" t="s">
        <v>79</v>
      </c>
      <c r="C55" s="27">
        <f>CONCATENATE(UPPER(Input!$J$13))</f>
      </c>
      <c r="D55" s="27">
        <f>CONCATENATE(Input!G79)</f>
      </c>
      <c r="E55" s="93" t="str">
        <f>TEXT(Input!P79,"0.00")</f>
        <v>0.00</v>
      </c>
      <c r="F55" s="27">
        <f>UPPER(CONCATENATE(Input!S79))</f>
      </c>
      <c r="G55" s="27">
        <f>UPPER(CONCATENATE(Input!S79))</f>
      </c>
      <c r="H55" s="93" t="str">
        <f>TEXT(Input!U79,"0.00")</f>
        <v>0.00</v>
      </c>
      <c r="I55" s="26"/>
      <c r="J55" s="27">
        <f>CONCATENATE(Input!$F$3)</f>
      </c>
      <c r="K55" s="27" t="s">
        <v>80</v>
      </c>
      <c r="L55" s="28">
        <f>IF(Input!$AC$18,CONCATENATE(LEFT(Input!$C79,8)),"")</f>
      </c>
      <c r="M55" s="28">
        <f>CONCATENATE(Input!$T$6)</f>
      </c>
      <c r="N55" s="27">
        <f>CONCATENATE(Input!$L$3)</f>
      </c>
      <c r="O55" s="27">
        <f>CONCATENATE(Input!$H$8)</f>
      </c>
      <c r="P55" s="27">
        <f>CONCATENATE(Input!$H$9)</f>
      </c>
      <c r="Q55" s="27">
        <f>CONCATENATE(Input!$H$7)</f>
      </c>
      <c r="R55" s="27">
        <f>CONCATENATE(Input!$R$9)</f>
      </c>
      <c r="S55" s="27">
        <f>CONCATENATE(Input!$H$6)</f>
      </c>
      <c r="T55" s="27" t="s">
        <v>81</v>
      </c>
      <c r="U55" s="27">
        <f>IF(Input!$AC$18,"",CONCATENATE(Input!$C79))</f>
      </c>
      <c r="V55" s="27">
        <f>CONCATENATE(Input!$S$3)</f>
      </c>
      <c r="W55" s="27">
        <f>CONCATENATE(Input!$R$7)</f>
      </c>
      <c r="X55" s="27">
        <f>CONCATENATE(Input!$Y$7)</f>
      </c>
      <c r="Y55" s="27">
        <f>CONCATENATE(Input!$R$8)</f>
      </c>
      <c r="Z55" s="27">
        <f>CONCATENATE(Input!$Y$8)</f>
      </c>
      <c r="AA55" s="27" t="str">
        <f>TEXT(Input!$V$18,"yyyymmdd")</f>
        <v>19000100</v>
      </c>
      <c r="AB55" s="27" t="s">
        <v>54</v>
      </c>
      <c r="AC55" s="27">
        <f>CONCATENATE(Input!G79)</f>
      </c>
    </row>
    <row r="56" spans="1:29" ht="15" customHeight="1">
      <c r="A56" s="21">
        <v>49</v>
      </c>
      <c r="B56" s="27" t="s">
        <v>79</v>
      </c>
      <c r="C56" s="27">
        <f>CONCATENATE(UPPER(Input!$J$13))</f>
      </c>
      <c r="D56" s="27">
        <f>CONCATENATE(Input!G80)</f>
      </c>
      <c r="E56" s="93" t="str">
        <f>TEXT(Input!P80,"0.00")</f>
        <v>0.00</v>
      </c>
      <c r="F56" s="27">
        <f>UPPER(CONCATENATE(Input!S80))</f>
      </c>
      <c r="G56" s="27">
        <f>UPPER(CONCATENATE(Input!S80))</f>
      </c>
      <c r="H56" s="93" t="str">
        <f>TEXT(Input!U80,"0.00")</f>
        <v>0.00</v>
      </c>
      <c r="I56" s="26"/>
      <c r="J56" s="27">
        <f>CONCATENATE(Input!$F$3)</f>
      </c>
      <c r="K56" s="27" t="s">
        <v>80</v>
      </c>
      <c r="L56" s="28">
        <f>IF(Input!$AC$18,CONCATENATE(LEFT(Input!$C80,8)),"")</f>
      </c>
      <c r="M56" s="28">
        <f>CONCATENATE(Input!$T$6)</f>
      </c>
      <c r="N56" s="27">
        <f>CONCATENATE(Input!$L$3)</f>
      </c>
      <c r="O56" s="27">
        <f>CONCATENATE(Input!$H$8)</f>
      </c>
      <c r="P56" s="27">
        <f>CONCATENATE(Input!$H$9)</f>
      </c>
      <c r="Q56" s="27">
        <f>CONCATENATE(Input!$H$7)</f>
      </c>
      <c r="R56" s="27">
        <f>CONCATENATE(Input!$R$9)</f>
      </c>
      <c r="S56" s="27">
        <f>CONCATENATE(Input!$H$6)</f>
      </c>
      <c r="T56" s="27" t="s">
        <v>81</v>
      </c>
      <c r="U56" s="27">
        <f>IF(Input!$AC$18,"",CONCATENATE(Input!$C80))</f>
      </c>
      <c r="V56" s="27">
        <f>CONCATENATE(Input!$S$3)</f>
      </c>
      <c r="W56" s="27">
        <f>CONCATENATE(Input!$R$7)</f>
      </c>
      <c r="X56" s="27">
        <f>CONCATENATE(Input!$Y$7)</f>
      </c>
      <c r="Y56" s="27">
        <f>CONCATENATE(Input!$R$8)</f>
      </c>
      <c r="Z56" s="27">
        <f>CONCATENATE(Input!$Y$8)</f>
      </c>
      <c r="AA56" s="27" t="str">
        <f>TEXT(Input!$V$18,"yyyymmdd")</f>
        <v>19000100</v>
      </c>
      <c r="AB56" s="27" t="s">
        <v>54</v>
      </c>
      <c r="AC56" s="27">
        <f>CONCATENATE(Input!G80)</f>
      </c>
    </row>
    <row r="57" spans="1:29" ht="15" customHeight="1">
      <c r="A57" s="26">
        <v>50</v>
      </c>
      <c r="B57" s="27" t="s">
        <v>79</v>
      </c>
      <c r="C57" s="27">
        <f>CONCATENATE(UPPER(Input!$J$13))</f>
      </c>
      <c r="D57" s="27">
        <f>CONCATENATE(Input!G81)</f>
      </c>
      <c r="E57" s="93" t="str">
        <f>TEXT(Input!P81,"0.00")</f>
        <v>0.00</v>
      </c>
      <c r="F57" s="27">
        <f>UPPER(CONCATENATE(Input!S81))</f>
      </c>
      <c r="G57" s="27">
        <f>UPPER(CONCATENATE(Input!S81))</f>
      </c>
      <c r="H57" s="93" t="str">
        <f>TEXT(Input!U81,"0.00")</f>
        <v>0.00</v>
      </c>
      <c r="I57" s="26"/>
      <c r="J57" s="27">
        <f>CONCATENATE(Input!$F$3)</f>
      </c>
      <c r="K57" s="27" t="s">
        <v>80</v>
      </c>
      <c r="L57" s="28">
        <f>IF(Input!$AC$18,CONCATENATE(LEFT(Input!$C81,8)),"")</f>
      </c>
      <c r="M57" s="28">
        <f>CONCATENATE(Input!$T$6)</f>
      </c>
      <c r="N57" s="27">
        <f>CONCATENATE(Input!$L$3)</f>
      </c>
      <c r="O57" s="27">
        <f>CONCATENATE(Input!$H$8)</f>
      </c>
      <c r="P57" s="27">
        <f>CONCATENATE(Input!$H$9)</f>
      </c>
      <c r="Q57" s="27">
        <f>CONCATENATE(Input!$H$7)</f>
      </c>
      <c r="R57" s="27">
        <f>CONCATENATE(Input!$R$9)</f>
      </c>
      <c r="S57" s="27">
        <f>CONCATENATE(Input!$H$6)</f>
      </c>
      <c r="T57" s="27" t="s">
        <v>81</v>
      </c>
      <c r="U57" s="27">
        <f>IF(Input!$AC$18,"",CONCATENATE(Input!$C81))</f>
      </c>
      <c r="V57" s="27">
        <f>CONCATENATE(Input!$S$3)</f>
      </c>
      <c r="W57" s="27">
        <f>CONCATENATE(Input!$R$7)</f>
      </c>
      <c r="X57" s="27">
        <f>CONCATENATE(Input!$Y$7)</f>
      </c>
      <c r="Y57" s="27">
        <f>CONCATENATE(Input!$R$8)</f>
      </c>
      <c r="Z57" s="27">
        <f>CONCATENATE(Input!$Y$8)</f>
      </c>
      <c r="AA57" s="27" t="str">
        <f>TEXT(Input!$V$18,"yyyymmdd")</f>
        <v>19000100</v>
      </c>
      <c r="AB57" s="27" t="s">
        <v>54</v>
      </c>
      <c r="AC57" s="27">
        <f>CONCATENATE(Input!G81)</f>
      </c>
    </row>
    <row r="58" spans="1:29" ht="15" customHeight="1">
      <c r="A58" s="21">
        <v>51</v>
      </c>
      <c r="B58" s="27" t="s">
        <v>79</v>
      </c>
      <c r="C58" s="27">
        <f>CONCATENATE(UPPER(Input!$J$13))</f>
      </c>
      <c r="D58" s="27">
        <f>CONCATENATE(Input!G82)</f>
      </c>
      <c r="E58" s="93" t="str">
        <f>TEXT(Input!P82,"0.00")</f>
        <v>0.00</v>
      </c>
      <c r="F58" s="27">
        <f>UPPER(CONCATENATE(Input!S82))</f>
      </c>
      <c r="G58" s="27">
        <f>UPPER(CONCATENATE(Input!S82))</f>
      </c>
      <c r="H58" s="93" t="str">
        <f>TEXT(Input!U82,"0.00")</f>
        <v>0.00</v>
      </c>
      <c r="I58" s="26"/>
      <c r="J58" s="27">
        <f>CONCATENATE(Input!$F$3)</f>
      </c>
      <c r="K58" s="27" t="s">
        <v>80</v>
      </c>
      <c r="L58" s="28">
        <f>IF(Input!$AC$18,CONCATENATE(LEFT(Input!$C82,8)),"")</f>
      </c>
      <c r="M58" s="28">
        <f>CONCATENATE(Input!$T$6)</f>
      </c>
      <c r="N58" s="27">
        <f>CONCATENATE(Input!$L$3)</f>
      </c>
      <c r="O58" s="27">
        <f>CONCATENATE(Input!$H$8)</f>
      </c>
      <c r="P58" s="27">
        <f>CONCATENATE(Input!$H$9)</f>
      </c>
      <c r="Q58" s="27">
        <f>CONCATENATE(Input!$H$7)</f>
      </c>
      <c r="R58" s="27">
        <f>CONCATENATE(Input!$R$9)</f>
      </c>
      <c r="S58" s="27">
        <f>CONCATENATE(Input!$H$6)</f>
      </c>
      <c r="T58" s="27" t="s">
        <v>81</v>
      </c>
      <c r="U58" s="27">
        <f>IF(Input!$AC$18,"",CONCATENATE(Input!$C82))</f>
      </c>
      <c r="V58" s="27">
        <f>CONCATENATE(Input!$S$3)</f>
      </c>
      <c r="W58" s="27">
        <f>CONCATENATE(Input!$R$7)</f>
      </c>
      <c r="X58" s="27">
        <f>CONCATENATE(Input!$Y$7)</f>
      </c>
      <c r="Y58" s="27">
        <f>CONCATENATE(Input!$R$8)</f>
      </c>
      <c r="Z58" s="27">
        <f>CONCATENATE(Input!$Y$8)</f>
      </c>
      <c r="AA58" s="27" t="str">
        <f>TEXT(Input!$V$18,"yyyymmdd")</f>
        <v>19000100</v>
      </c>
      <c r="AB58" s="27" t="s">
        <v>54</v>
      </c>
      <c r="AC58" s="27">
        <f>CONCATENATE(Input!G82)</f>
      </c>
    </row>
    <row r="59" spans="1:29" ht="15" customHeight="1">
      <c r="A59" s="26">
        <v>52</v>
      </c>
      <c r="B59" s="27" t="s">
        <v>79</v>
      </c>
      <c r="C59" s="27">
        <f>CONCATENATE(UPPER(Input!$J$13))</f>
      </c>
      <c r="D59" s="27">
        <f>CONCATENATE(Input!G83)</f>
      </c>
      <c r="E59" s="93" t="str">
        <f>TEXT(Input!P83,"0.00")</f>
        <v>0.00</v>
      </c>
      <c r="F59" s="27">
        <f>UPPER(CONCATENATE(Input!S83))</f>
      </c>
      <c r="G59" s="27">
        <f>UPPER(CONCATENATE(Input!S83))</f>
      </c>
      <c r="H59" s="93" t="str">
        <f>TEXT(Input!U83,"0.00")</f>
        <v>0.00</v>
      </c>
      <c r="I59" s="26"/>
      <c r="J59" s="27">
        <f>CONCATENATE(Input!$F$3)</f>
      </c>
      <c r="K59" s="27" t="s">
        <v>80</v>
      </c>
      <c r="L59" s="28">
        <f>IF(Input!$AC$18,CONCATENATE(LEFT(Input!$C83,8)),"")</f>
      </c>
      <c r="M59" s="28">
        <f>CONCATENATE(Input!$T$6)</f>
      </c>
      <c r="N59" s="27">
        <f>CONCATENATE(Input!$L$3)</f>
      </c>
      <c r="O59" s="27">
        <f>CONCATENATE(Input!$H$8)</f>
      </c>
      <c r="P59" s="27">
        <f>CONCATENATE(Input!$H$9)</f>
      </c>
      <c r="Q59" s="27">
        <f>CONCATENATE(Input!$H$7)</f>
      </c>
      <c r="R59" s="27">
        <f>CONCATENATE(Input!$R$9)</f>
      </c>
      <c r="S59" s="27">
        <f>CONCATENATE(Input!$H$6)</f>
      </c>
      <c r="T59" s="27" t="s">
        <v>81</v>
      </c>
      <c r="U59" s="27">
        <f>IF(Input!$AC$18,"",CONCATENATE(Input!$C83))</f>
      </c>
      <c r="V59" s="27">
        <f>CONCATENATE(Input!$S$3)</f>
      </c>
      <c r="W59" s="27">
        <f>CONCATENATE(Input!$R$7)</f>
      </c>
      <c r="X59" s="27">
        <f>CONCATENATE(Input!$Y$7)</f>
      </c>
      <c r="Y59" s="27">
        <f>CONCATENATE(Input!$R$8)</f>
      </c>
      <c r="Z59" s="27">
        <f>CONCATENATE(Input!$Y$8)</f>
      </c>
      <c r="AA59" s="27" t="str">
        <f>TEXT(Input!$V$18,"yyyymmdd")</f>
        <v>19000100</v>
      </c>
      <c r="AB59" s="27" t="s">
        <v>54</v>
      </c>
      <c r="AC59" s="27">
        <f>CONCATENATE(Input!G83)</f>
      </c>
    </row>
    <row r="60" spans="1:29" ht="15" customHeight="1">
      <c r="A60" s="21">
        <v>53</v>
      </c>
      <c r="B60" s="27" t="s">
        <v>79</v>
      </c>
      <c r="C60" s="27">
        <f>CONCATENATE(UPPER(Input!$J$13))</f>
      </c>
      <c r="D60" s="27">
        <f>CONCATENATE(Input!G84)</f>
      </c>
      <c r="E60" s="93" t="str">
        <f>TEXT(Input!P84,"0.00")</f>
        <v>0.00</v>
      </c>
      <c r="F60" s="27">
        <f>UPPER(CONCATENATE(Input!S84))</f>
      </c>
      <c r="G60" s="27">
        <f>UPPER(CONCATENATE(Input!S84))</f>
      </c>
      <c r="H60" s="93" t="str">
        <f>TEXT(Input!U84,"0.00")</f>
        <v>0.00</v>
      </c>
      <c r="I60" s="26"/>
      <c r="J60" s="27">
        <f>CONCATENATE(Input!$F$3)</f>
      </c>
      <c r="K60" s="27" t="s">
        <v>80</v>
      </c>
      <c r="L60" s="28">
        <f>IF(Input!$AC$18,CONCATENATE(LEFT(Input!$C84,8)),"")</f>
      </c>
      <c r="M60" s="28">
        <f>CONCATENATE(Input!$T$6)</f>
      </c>
      <c r="N60" s="27">
        <f>CONCATENATE(Input!$L$3)</f>
      </c>
      <c r="O60" s="27">
        <f>CONCATENATE(Input!$H$8)</f>
      </c>
      <c r="P60" s="27">
        <f>CONCATENATE(Input!$H$9)</f>
      </c>
      <c r="Q60" s="27">
        <f>CONCATENATE(Input!$H$7)</f>
      </c>
      <c r="R60" s="27">
        <f>CONCATENATE(Input!$R$9)</f>
      </c>
      <c r="S60" s="27">
        <f>CONCATENATE(Input!$H$6)</f>
      </c>
      <c r="T60" s="27" t="s">
        <v>81</v>
      </c>
      <c r="U60" s="27">
        <f>IF(Input!$AC$18,"",CONCATENATE(Input!$C84))</f>
      </c>
      <c r="V60" s="27">
        <f>CONCATENATE(Input!$S$3)</f>
      </c>
      <c r="W60" s="27">
        <f>CONCATENATE(Input!$R$7)</f>
      </c>
      <c r="X60" s="27">
        <f>CONCATENATE(Input!$Y$7)</f>
      </c>
      <c r="Y60" s="27">
        <f>CONCATENATE(Input!$R$8)</f>
      </c>
      <c r="Z60" s="27">
        <f>CONCATENATE(Input!$Y$8)</f>
      </c>
      <c r="AA60" s="27" t="str">
        <f>TEXT(Input!$V$18,"yyyymmdd")</f>
        <v>19000100</v>
      </c>
      <c r="AB60" s="27" t="s">
        <v>54</v>
      </c>
      <c r="AC60" s="27">
        <f>CONCATENATE(Input!G84)</f>
      </c>
    </row>
    <row r="61" spans="1:29" ht="15" customHeight="1">
      <c r="A61" s="26">
        <v>54</v>
      </c>
      <c r="B61" s="27" t="s">
        <v>79</v>
      </c>
      <c r="C61" s="27">
        <f>CONCATENATE(UPPER(Input!$J$13))</f>
      </c>
      <c r="D61" s="27">
        <f>CONCATENATE(Input!G85)</f>
      </c>
      <c r="E61" s="93" t="str">
        <f>TEXT(Input!P85,"0.00")</f>
        <v>0.00</v>
      </c>
      <c r="F61" s="27">
        <f>UPPER(CONCATENATE(Input!S85))</f>
      </c>
      <c r="G61" s="27">
        <f>UPPER(CONCATENATE(Input!S85))</f>
      </c>
      <c r="H61" s="93" t="str">
        <f>TEXT(Input!U85,"0.00")</f>
        <v>0.00</v>
      </c>
      <c r="I61" s="26"/>
      <c r="J61" s="27">
        <f>CONCATENATE(Input!$F$3)</f>
      </c>
      <c r="K61" s="27" t="s">
        <v>80</v>
      </c>
      <c r="L61" s="28">
        <f>IF(Input!$AC$18,CONCATENATE(LEFT(Input!$C85,8)),"")</f>
      </c>
      <c r="M61" s="28">
        <f>CONCATENATE(Input!$T$6)</f>
      </c>
      <c r="N61" s="27">
        <f>CONCATENATE(Input!$L$3)</f>
      </c>
      <c r="O61" s="27">
        <f>CONCATENATE(Input!$H$8)</f>
      </c>
      <c r="P61" s="27">
        <f>CONCATENATE(Input!$H$9)</f>
      </c>
      <c r="Q61" s="27">
        <f>CONCATENATE(Input!$H$7)</f>
      </c>
      <c r="R61" s="27">
        <f>CONCATENATE(Input!$R$9)</f>
      </c>
      <c r="S61" s="27">
        <f>CONCATENATE(Input!$H$6)</f>
      </c>
      <c r="T61" s="27" t="s">
        <v>81</v>
      </c>
      <c r="U61" s="27">
        <f>IF(Input!$AC$18,"",CONCATENATE(Input!$C85))</f>
      </c>
      <c r="V61" s="27">
        <f>CONCATENATE(Input!$S$3)</f>
      </c>
      <c r="W61" s="27">
        <f>CONCATENATE(Input!$R$7)</f>
      </c>
      <c r="X61" s="27">
        <f>CONCATENATE(Input!$Y$7)</f>
      </c>
      <c r="Y61" s="27">
        <f>CONCATENATE(Input!$R$8)</f>
      </c>
      <c r="Z61" s="27">
        <f>CONCATENATE(Input!$Y$8)</f>
      </c>
      <c r="AA61" s="27" t="str">
        <f>TEXT(Input!$V$18,"yyyymmdd")</f>
        <v>19000100</v>
      </c>
      <c r="AB61" s="27" t="s">
        <v>54</v>
      </c>
      <c r="AC61" s="27">
        <f>CONCATENATE(Input!G85)</f>
      </c>
    </row>
    <row r="62" spans="1:29" ht="15" customHeight="1">
      <c r="A62" s="21">
        <v>55</v>
      </c>
      <c r="B62" s="27" t="s">
        <v>79</v>
      </c>
      <c r="C62" s="27">
        <f>CONCATENATE(UPPER(Input!$J$13))</f>
      </c>
      <c r="D62" s="27">
        <f>CONCATENATE(Input!G86)</f>
      </c>
      <c r="E62" s="93" t="str">
        <f>TEXT(Input!P86,"0.00")</f>
        <v>0.00</v>
      </c>
      <c r="F62" s="27">
        <f>UPPER(CONCATENATE(Input!S86))</f>
      </c>
      <c r="G62" s="27">
        <f>UPPER(CONCATENATE(Input!S86))</f>
      </c>
      <c r="H62" s="93" t="str">
        <f>TEXT(Input!U86,"0.00")</f>
        <v>0.00</v>
      </c>
      <c r="I62" s="26"/>
      <c r="J62" s="27">
        <f>CONCATENATE(Input!$F$3)</f>
      </c>
      <c r="K62" s="27" t="s">
        <v>80</v>
      </c>
      <c r="L62" s="28">
        <f>IF(Input!$AC$18,CONCATENATE(LEFT(Input!$C86,8)),"")</f>
      </c>
      <c r="M62" s="28">
        <f>CONCATENATE(Input!$T$6)</f>
      </c>
      <c r="N62" s="27">
        <f>CONCATENATE(Input!$L$3)</f>
      </c>
      <c r="O62" s="27">
        <f>CONCATENATE(Input!$H$8)</f>
      </c>
      <c r="P62" s="27">
        <f>CONCATENATE(Input!$H$9)</f>
      </c>
      <c r="Q62" s="27">
        <f>CONCATENATE(Input!$H$7)</f>
      </c>
      <c r="R62" s="27">
        <f>CONCATENATE(Input!$R$9)</f>
      </c>
      <c r="S62" s="27">
        <f>CONCATENATE(Input!$H$6)</f>
      </c>
      <c r="T62" s="27" t="s">
        <v>81</v>
      </c>
      <c r="U62" s="27">
        <f>IF(Input!$AC$18,"",CONCATENATE(Input!$C86))</f>
      </c>
      <c r="V62" s="27">
        <f>CONCATENATE(Input!$S$3)</f>
      </c>
      <c r="W62" s="27">
        <f>CONCATENATE(Input!$R$7)</f>
      </c>
      <c r="X62" s="27">
        <f>CONCATENATE(Input!$Y$7)</f>
      </c>
      <c r="Y62" s="27">
        <f>CONCATENATE(Input!$R$8)</f>
      </c>
      <c r="Z62" s="27">
        <f>CONCATENATE(Input!$Y$8)</f>
      </c>
      <c r="AA62" s="27" t="str">
        <f>TEXT(Input!$V$18,"yyyymmdd")</f>
        <v>19000100</v>
      </c>
      <c r="AB62" s="27" t="s">
        <v>54</v>
      </c>
      <c r="AC62" s="27">
        <f>CONCATENATE(Input!G86)</f>
      </c>
    </row>
    <row r="63" spans="1:29" ht="15" customHeight="1">
      <c r="A63" s="26">
        <v>56</v>
      </c>
      <c r="B63" s="27" t="s">
        <v>79</v>
      </c>
      <c r="C63" s="27">
        <f>CONCATENATE(UPPER(Input!$J$13))</f>
      </c>
      <c r="D63" s="27">
        <f>CONCATENATE(Input!G87)</f>
      </c>
      <c r="E63" s="93" t="str">
        <f>TEXT(Input!P87,"0.00")</f>
        <v>0.00</v>
      </c>
      <c r="F63" s="27">
        <f>UPPER(CONCATENATE(Input!S87))</f>
      </c>
      <c r="G63" s="27">
        <f>UPPER(CONCATENATE(Input!S87))</f>
      </c>
      <c r="H63" s="93" t="str">
        <f>TEXT(Input!U87,"0.00")</f>
        <v>0.00</v>
      </c>
      <c r="I63" s="26"/>
      <c r="J63" s="27">
        <f>CONCATENATE(Input!$F$3)</f>
      </c>
      <c r="K63" s="27" t="s">
        <v>80</v>
      </c>
      <c r="L63" s="28">
        <f>IF(Input!$AC$18,CONCATENATE(LEFT(Input!$C87,8)),"")</f>
      </c>
      <c r="M63" s="28">
        <f>CONCATENATE(Input!$T$6)</f>
      </c>
      <c r="N63" s="27">
        <f>CONCATENATE(Input!$L$3)</f>
      </c>
      <c r="O63" s="27">
        <f>CONCATENATE(Input!$H$8)</f>
      </c>
      <c r="P63" s="27">
        <f>CONCATENATE(Input!$H$9)</f>
      </c>
      <c r="Q63" s="27">
        <f>CONCATENATE(Input!$H$7)</f>
      </c>
      <c r="R63" s="27">
        <f>CONCATENATE(Input!$R$9)</f>
      </c>
      <c r="S63" s="27">
        <f>CONCATENATE(Input!$H$6)</f>
      </c>
      <c r="T63" s="27" t="s">
        <v>81</v>
      </c>
      <c r="U63" s="27">
        <f>IF(Input!$AC$18,"",CONCATENATE(Input!$C87))</f>
      </c>
      <c r="V63" s="27">
        <f>CONCATENATE(Input!$S$3)</f>
      </c>
      <c r="W63" s="27">
        <f>CONCATENATE(Input!$R$7)</f>
      </c>
      <c r="X63" s="27">
        <f>CONCATENATE(Input!$Y$7)</f>
      </c>
      <c r="Y63" s="27">
        <f>CONCATENATE(Input!$R$8)</f>
      </c>
      <c r="Z63" s="27">
        <f>CONCATENATE(Input!$Y$8)</f>
      </c>
      <c r="AA63" s="27" t="str">
        <f>TEXT(Input!$V$18,"yyyymmdd")</f>
        <v>19000100</v>
      </c>
      <c r="AB63" s="27" t="s">
        <v>54</v>
      </c>
      <c r="AC63" s="27">
        <f>CONCATENATE(Input!G87)</f>
      </c>
    </row>
    <row r="64" spans="1:29" ht="15" customHeight="1">
      <c r="A64" s="21">
        <v>57</v>
      </c>
      <c r="B64" s="27" t="s">
        <v>79</v>
      </c>
      <c r="C64" s="27">
        <f>CONCATENATE(UPPER(Input!$J$13))</f>
      </c>
      <c r="D64" s="27">
        <f>CONCATENATE(Input!G88)</f>
      </c>
      <c r="E64" s="93" t="str">
        <f>TEXT(Input!P88,"0.00")</f>
        <v>0.00</v>
      </c>
      <c r="F64" s="27">
        <f>UPPER(CONCATENATE(Input!S88))</f>
      </c>
      <c r="G64" s="27">
        <f>UPPER(CONCATENATE(Input!S88))</f>
      </c>
      <c r="H64" s="93" t="str">
        <f>TEXT(Input!U88,"0.00")</f>
        <v>0.00</v>
      </c>
      <c r="I64" s="26"/>
      <c r="J64" s="27">
        <f>CONCATENATE(Input!$F$3)</f>
      </c>
      <c r="K64" s="27" t="s">
        <v>80</v>
      </c>
      <c r="L64" s="28">
        <f>IF(Input!$AC$18,CONCATENATE(LEFT(Input!$C88,8)),"")</f>
      </c>
      <c r="M64" s="28">
        <f>CONCATENATE(Input!$T$6)</f>
      </c>
      <c r="N64" s="27">
        <f>CONCATENATE(Input!$L$3)</f>
      </c>
      <c r="O64" s="27">
        <f>CONCATENATE(Input!$H$8)</f>
      </c>
      <c r="P64" s="27">
        <f>CONCATENATE(Input!$H$9)</f>
      </c>
      <c r="Q64" s="27">
        <f>CONCATENATE(Input!$H$7)</f>
      </c>
      <c r="R64" s="27">
        <f>CONCATENATE(Input!$R$9)</f>
      </c>
      <c r="S64" s="27">
        <f>CONCATENATE(Input!$H$6)</f>
      </c>
      <c r="T64" s="27" t="s">
        <v>81</v>
      </c>
      <c r="U64" s="27">
        <f>IF(Input!$AC$18,"",CONCATENATE(Input!$C88))</f>
      </c>
      <c r="V64" s="27">
        <f>CONCATENATE(Input!$S$3)</f>
      </c>
      <c r="W64" s="27">
        <f>CONCATENATE(Input!$R$7)</f>
      </c>
      <c r="X64" s="27">
        <f>CONCATENATE(Input!$Y$7)</f>
      </c>
      <c r="Y64" s="27">
        <f>CONCATENATE(Input!$R$8)</f>
      </c>
      <c r="Z64" s="27">
        <f>CONCATENATE(Input!$Y$8)</f>
      </c>
      <c r="AA64" s="27" t="str">
        <f>TEXT(Input!$V$18,"yyyymmdd")</f>
        <v>19000100</v>
      </c>
      <c r="AB64" s="27" t="s">
        <v>54</v>
      </c>
      <c r="AC64" s="27">
        <f>CONCATENATE(Input!G88)</f>
      </c>
    </row>
    <row r="65" spans="1:29" ht="15" customHeight="1">
      <c r="A65" s="26">
        <v>58</v>
      </c>
      <c r="B65" s="27" t="s">
        <v>79</v>
      </c>
      <c r="C65" s="27">
        <f>CONCATENATE(UPPER(Input!$J$13))</f>
      </c>
      <c r="D65" s="27">
        <f>CONCATENATE(Input!G89)</f>
      </c>
      <c r="E65" s="93" t="str">
        <f>TEXT(Input!P89,"0.00")</f>
        <v>0.00</v>
      </c>
      <c r="F65" s="27">
        <f>UPPER(CONCATENATE(Input!S89))</f>
      </c>
      <c r="G65" s="27">
        <f>UPPER(CONCATENATE(Input!S89))</f>
      </c>
      <c r="H65" s="93" t="str">
        <f>TEXT(Input!U89,"0.00")</f>
        <v>0.00</v>
      </c>
      <c r="I65" s="26"/>
      <c r="J65" s="27">
        <f>CONCATENATE(Input!$F$3)</f>
      </c>
      <c r="K65" s="27" t="s">
        <v>80</v>
      </c>
      <c r="L65" s="28">
        <f>IF(Input!$AC$18,CONCATENATE(LEFT(Input!$C89,8)),"")</f>
      </c>
      <c r="M65" s="28">
        <f>CONCATENATE(Input!$T$6)</f>
      </c>
      <c r="N65" s="27">
        <f>CONCATENATE(Input!$L$3)</f>
      </c>
      <c r="O65" s="27">
        <f>CONCATENATE(Input!$H$8)</f>
      </c>
      <c r="P65" s="27">
        <f>CONCATENATE(Input!$H$9)</f>
      </c>
      <c r="Q65" s="27">
        <f>CONCATENATE(Input!$H$7)</f>
      </c>
      <c r="R65" s="27">
        <f>CONCATENATE(Input!$R$9)</f>
      </c>
      <c r="S65" s="27">
        <f>CONCATENATE(Input!$H$6)</f>
      </c>
      <c r="T65" s="27" t="s">
        <v>81</v>
      </c>
      <c r="U65" s="27">
        <f>IF(Input!$AC$18,"",CONCATENATE(Input!$C89))</f>
      </c>
      <c r="V65" s="27">
        <f>CONCATENATE(Input!$S$3)</f>
      </c>
      <c r="W65" s="27">
        <f>CONCATENATE(Input!$R$7)</f>
      </c>
      <c r="X65" s="27">
        <f>CONCATENATE(Input!$Y$7)</f>
      </c>
      <c r="Y65" s="27">
        <f>CONCATENATE(Input!$R$8)</f>
      </c>
      <c r="Z65" s="27">
        <f>CONCATENATE(Input!$Y$8)</f>
      </c>
      <c r="AA65" s="27" t="str">
        <f>TEXT(Input!$V$18,"yyyymmdd")</f>
        <v>19000100</v>
      </c>
      <c r="AB65" s="27" t="s">
        <v>54</v>
      </c>
      <c r="AC65" s="27">
        <f>CONCATENATE(Input!G89)</f>
      </c>
    </row>
    <row r="66" spans="1:29" ht="15" customHeight="1">
      <c r="A66" s="21">
        <v>59</v>
      </c>
      <c r="B66" s="27" t="s">
        <v>79</v>
      </c>
      <c r="C66" s="27">
        <f>CONCATENATE(UPPER(Input!$J$13))</f>
      </c>
      <c r="D66" s="27">
        <f>CONCATENATE(Input!G90)</f>
      </c>
      <c r="E66" s="93" t="str">
        <f>TEXT(Input!P90,"0.00")</f>
        <v>0.00</v>
      </c>
      <c r="F66" s="27">
        <f>UPPER(CONCATENATE(Input!S90))</f>
      </c>
      <c r="G66" s="27">
        <f>UPPER(CONCATENATE(Input!S90))</f>
      </c>
      <c r="H66" s="93" t="str">
        <f>TEXT(Input!U90,"0.00")</f>
        <v>0.00</v>
      </c>
      <c r="I66" s="26"/>
      <c r="J66" s="27">
        <f>CONCATENATE(Input!$F$3)</f>
      </c>
      <c r="K66" s="27" t="s">
        <v>80</v>
      </c>
      <c r="L66" s="28">
        <f>IF(Input!$AC$18,CONCATENATE(LEFT(Input!$C90,8)),"")</f>
      </c>
      <c r="M66" s="28">
        <f>CONCATENATE(Input!$T$6)</f>
      </c>
      <c r="N66" s="27">
        <f>CONCATENATE(Input!$L$3)</f>
      </c>
      <c r="O66" s="27">
        <f>CONCATENATE(Input!$H$8)</f>
      </c>
      <c r="P66" s="27">
        <f>CONCATENATE(Input!$H$9)</f>
      </c>
      <c r="Q66" s="27">
        <f>CONCATENATE(Input!$H$7)</f>
      </c>
      <c r="R66" s="27">
        <f>CONCATENATE(Input!$R$9)</f>
      </c>
      <c r="S66" s="27">
        <f>CONCATENATE(Input!$H$6)</f>
      </c>
      <c r="T66" s="27" t="s">
        <v>81</v>
      </c>
      <c r="U66" s="27">
        <f>IF(Input!$AC$18,"",CONCATENATE(Input!$C90))</f>
      </c>
      <c r="V66" s="27">
        <f>CONCATENATE(Input!$S$3)</f>
      </c>
      <c r="W66" s="27">
        <f>CONCATENATE(Input!$R$7)</f>
      </c>
      <c r="X66" s="27">
        <f>CONCATENATE(Input!$Y$7)</f>
      </c>
      <c r="Y66" s="27">
        <f>CONCATENATE(Input!$R$8)</f>
      </c>
      <c r="Z66" s="27">
        <f>CONCATENATE(Input!$Y$8)</f>
      </c>
      <c r="AA66" s="27" t="str">
        <f>TEXT(Input!$V$18,"yyyymmdd")</f>
        <v>19000100</v>
      </c>
      <c r="AB66" s="27" t="s">
        <v>54</v>
      </c>
      <c r="AC66" s="27">
        <f>CONCATENATE(Input!G90)</f>
      </c>
    </row>
    <row r="67" spans="1:29" ht="15" customHeight="1">
      <c r="A67" s="21">
        <v>60</v>
      </c>
      <c r="B67" s="27" t="s">
        <v>79</v>
      </c>
      <c r="C67" s="27">
        <f>CONCATENATE(UPPER(Input!$J$13))</f>
      </c>
      <c r="D67" s="27">
        <f>CONCATENATE(Input!G91)</f>
      </c>
      <c r="E67" s="93" t="str">
        <f>TEXT(Input!P91,"0.00")</f>
        <v>0.00</v>
      </c>
      <c r="F67" s="27">
        <f>UPPER(CONCATENATE(Input!S91))</f>
      </c>
      <c r="G67" s="27">
        <f>UPPER(CONCATENATE(Input!S91))</f>
      </c>
      <c r="H67" s="93" t="str">
        <f>TEXT(Input!U91,"0.00")</f>
        <v>0.00</v>
      </c>
      <c r="I67" s="26"/>
      <c r="J67" s="27">
        <f>CONCATENATE(Input!$F$3)</f>
      </c>
      <c r="K67" s="27" t="s">
        <v>80</v>
      </c>
      <c r="L67" s="28">
        <f>IF(Input!$AC$18,CONCATENATE(LEFT(Input!$C91,8)),"")</f>
      </c>
      <c r="M67" s="28">
        <f>CONCATENATE(Input!$T$6)</f>
      </c>
      <c r="N67" s="27">
        <f>CONCATENATE(Input!$L$3)</f>
      </c>
      <c r="O67" s="27">
        <f>CONCATENATE(Input!$H$8)</f>
      </c>
      <c r="P67" s="27">
        <f>CONCATENATE(Input!$H$9)</f>
      </c>
      <c r="Q67" s="27">
        <f>CONCATENATE(Input!$H$7)</f>
      </c>
      <c r="R67" s="27">
        <f>CONCATENATE(Input!$R$9)</f>
      </c>
      <c r="S67" s="27">
        <f>CONCATENATE(Input!$H$6)</f>
      </c>
      <c r="T67" s="27" t="s">
        <v>81</v>
      </c>
      <c r="U67" s="27">
        <f>IF(Input!$AC$18,"",CONCATENATE(Input!$C91))</f>
      </c>
      <c r="V67" s="27">
        <f>CONCATENATE(Input!$S$3)</f>
      </c>
      <c r="W67" s="27">
        <f>CONCATENATE(Input!$R$7)</f>
      </c>
      <c r="X67" s="27">
        <f>CONCATENATE(Input!$Y$7)</f>
      </c>
      <c r="Y67" s="27">
        <f>CONCATENATE(Input!$R$8)</f>
      </c>
      <c r="Z67" s="27">
        <f>CONCATENATE(Input!$Y$8)</f>
      </c>
      <c r="AA67" s="27" t="str">
        <f>TEXT(Input!$V$18,"yyyymmdd")</f>
        <v>19000100</v>
      </c>
      <c r="AB67" s="27" t="s">
        <v>54</v>
      </c>
      <c r="AC67" s="27">
        <f>CONCATENATE(Input!G91)</f>
      </c>
    </row>
    <row r="68" spans="1:29" ht="15" customHeight="1">
      <c r="A68" s="26">
        <v>61</v>
      </c>
      <c r="B68" s="27" t="s">
        <v>79</v>
      </c>
      <c r="C68" s="27">
        <f>CONCATENATE(UPPER(Input!$J$13))</f>
      </c>
      <c r="D68" s="27">
        <f>CONCATENATE(Input!G93)</f>
      </c>
      <c r="E68" s="93" t="str">
        <f>TEXT(Input!P93,"0.00")</f>
        <v>0.00</v>
      </c>
      <c r="F68" s="27">
        <f>UPPER(CONCATENATE(Input!S93))</f>
      </c>
      <c r="G68" s="27">
        <f>UPPER(CONCATENATE(Input!S93))</f>
      </c>
      <c r="H68" s="93" t="str">
        <f>TEXT(Input!U93,"0.00")</f>
        <v>0.00</v>
      </c>
      <c r="I68" s="26"/>
      <c r="J68" s="27">
        <f>CONCATENATE(Input!$F$3)</f>
      </c>
      <c r="K68" s="27" t="s">
        <v>80</v>
      </c>
      <c r="L68" s="28">
        <f>IF(Input!$AC$18,CONCATENATE(LEFT(Input!$C93,8)),"")</f>
      </c>
      <c r="M68" s="28">
        <f>CONCATENATE(Input!$T$6)</f>
      </c>
      <c r="N68" s="27">
        <f>CONCATENATE(Input!$L$3)</f>
      </c>
      <c r="O68" s="27">
        <f>CONCATENATE(Input!$H$8)</f>
      </c>
      <c r="P68" s="27">
        <f>CONCATENATE(Input!$H$9)</f>
      </c>
      <c r="Q68" s="27">
        <f>CONCATENATE(Input!$H$7)</f>
      </c>
      <c r="R68" s="27">
        <f>CONCATENATE(Input!$R$9)</f>
      </c>
      <c r="S68" s="27">
        <f>CONCATENATE(Input!$H$6)</f>
      </c>
      <c r="T68" s="27" t="s">
        <v>81</v>
      </c>
      <c r="U68" s="27">
        <f>IF(Input!$AC$18,"",CONCATENATE(Input!$C93))</f>
      </c>
      <c r="V68" s="27">
        <f>CONCATENATE(Input!$S$3)</f>
      </c>
      <c r="W68" s="27">
        <f>CONCATENATE(Input!$R$7)</f>
      </c>
      <c r="X68" s="27">
        <f>CONCATENATE(Input!$Y$7)</f>
      </c>
      <c r="Y68" s="27">
        <f>CONCATENATE(Input!$R$8)</f>
      </c>
      <c r="Z68" s="27">
        <f>CONCATENATE(Input!$Y$8)</f>
      </c>
      <c r="AA68" s="27" t="str">
        <f>TEXT(Input!$V$18,"yyyymmdd")</f>
        <v>19000100</v>
      </c>
      <c r="AB68" s="27" t="s">
        <v>54</v>
      </c>
      <c r="AC68" s="27">
        <f>CONCATENATE(Input!G93)</f>
      </c>
    </row>
    <row r="69" spans="1:29" ht="15" customHeight="1">
      <c r="A69" s="21">
        <v>62</v>
      </c>
      <c r="B69" s="27" t="s">
        <v>79</v>
      </c>
      <c r="C69" s="27">
        <f>CONCATENATE(UPPER(Input!$J$13))</f>
      </c>
      <c r="D69" s="27">
        <f>CONCATENATE(Input!G94)</f>
      </c>
      <c r="E69" s="93" t="str">
        <f>TEXT(Input!P94,"0.00")</f>
        <v>0.00</v>
      </c>
      <c r="F69" s="27">
        <f>UPPER(CONCATENATE(Input!S94))</f>
      </c>
      <c r="G69" s="27">
        <f>UPPER(CONCATENATE(Input!S94))</f>
      </c>
      <c r="H69" s="93" t="str">
        <f>TEXT(Input!U94,"0.00")</f>
        <v>0.00</v>
      </c>
      <c r="I69" s="26"/>
      <c r="J69" s="27">
        <f>CONCATENATE(Input!$F$3)</f>
      </c>
      <c r="K69" s="27" t="s">
        <v>80</v>
      </c>
      <c r="L69" s="28">
        <f>IF(Input!$AC$18,CONCATENATE(LEFT(Input!$C94,8)),"")</f>
      </c>
      <c r="M69" s="28">
        <f>CONCATENATE(Input!$T$6)</f>
      </c>
      <c r="N69" s="27">
        <f>CONCATENATE(Input!$L$3)</f>
      </c>
      <c r="O69" s="27">
        <f>CONCATENATE(Input!$H$8)</f>
      </c>
      <c r="P69" s="27">
        <f>CONCATENATE(Input!$H$9)</f>
      </c>
      <c r="Q69" s="27">
        <f>CONCATENATE(Input!$H$7)</f>
      </c>
      <c r="R69" s="27">
        <f>CONCATENATE(Input!$R$9)</f>
      </c>
      <c r="S69" s="27">
        <f>CONCATENATE(Input!$H$6)</f>
      </c>
      <c r="T69" s="27" t="s">
        <v>81</v>
      </c>
      <c r="U69" s="27">
        <f>IF(Input!$AC$18,"",CONCATENATE(Input!$C94))</f>
      </c>
      <c r="V69" s="27">
        <f>CONCATENATE(Input!$S$3)</f>
      </c>
      <c r="W69" s="27">
        <f>CONCATENATE(Input!$R$7)</f>
      </c>
      <c r="X69" s="27">
        <f>CONCATENATE(Input!$Y$7)</f>
      </c>
      <c r="Y69" s="27">
        <f>CONCATENATE(Input!$R$8)</f>
      </c>
      <c r="Z69" s="27">
        <f>CONCATENATE(Input!$Y$8)</f>
      </c>
      <c r="AA69" s="27" t="str">
        <f>TEXT(Input!$V$18,"yyyymmdd")</f>
        <v>19000100</v>
      </c>
      <c r="AB69" s="27" t="s">
        <v>54</v>
      </c>
      <c r="AC69" s="27">
        <f>CONCATENATE(Input!G94)</f>
      </c>
    </row>
    <row r="70" spans="1:29" ht="15" customHeight="1">
      <c r="A70" s="26">
        <v>63</v>
      </c>
      <c r="B70" s="27" t="s">
        <v>79</v>
      </c>
      <c r="C70" s="27">
        <f>CONCATENATE(UPPER(Input!$J$13))</f>
      </c>
      <c r="D70" s="27">
        <f>CONCATENATE(Input!G95)</f>
      </c>
      <c r="E70" s="93" t="str">
        <f>TEXT(Input!P95,"0.00")</f>
        <v>0.00</v>
      </c>
      <c r="F70" s="27">
        <f>UPPER(CONCATENATE(Input!S95))</f>
      </c>
      <c r="G70" s="27">
        <f>UPPER(CONCATENATE(Input!S95))</f>
      </c>
      <c r="H70" s="93" t="str">
        <f>TEXT(Input!U95,"0.00")</f>
        <v>0.00</v>
      </c>
      <c r="I70" s="26"/>
      <c r="J70" s="27">
        <f>CONCATENATE(Input!$F$3)</f>
      </c>
      <c r="K70" s="27" t="s">
        <v>80</v>
      </c>
      <c r="L70" s="28">
        <f>IF(Input!$AC$18,CONCATENATE(LEFT(Input!$C95,8)),"")</f>
      </c>
      <c r="M70" s="28">
        <f>CONCATENATE(Input!$T$6)</f>
      </c>
      <c r="N70" s="27">
        <f>CONCATENATE(Input!$L$3)</f>
      </c>
      <c r="O70" s="27">
        <f>CONCATENATE(Input!$H$8)</f>
      </c>
      <c r="P70" s="27">
        <f>CONCATENATE(Input!$H$9)</f>
      </c>
      <c r="Q70" s="27">
        <f>CONCATENATE(Input!$H$7)</f>
      </c>
      <c r="R70" s="27">
        <f>CONCATENATE(Input!$R$9)</f>
      </c>
      <c r="S70" s="27">
        <f>CONCATENATE(Input!$H$6)</f>
      </c>
      <c r="T70" s="27" t="s">
        <v>81</v>
      </c>
      <c r="U70" s="27">
        <f>IF(Input!$AC$18,"",CONCATENATE(Input!$C95))</f>
      </c>
      <c r="V70" s="27">
        <f>CONCATENATE(Input!$S$3)</f>
      </c>
      <c r="W70" s="27">
        <f>CONCATENATE(Input!$R$7)</f>
      </c>
      <c r="X70" s="27">
        <f>CONCATENATE(Input!$Y$7)</f>
      </c>
      <c r="Y70" s="27">
        <f>CONCATENATE(Input!$R$8)</f>
      </c>
      <c r="Z70" s="27">
        <f>CONCATENATE(Input!$Y$8)</f>
      </c>
      <c r="AA70" s="27" t="str">
        <f>TEXT(Input!$V$18,"yyyymmdd")</f>
        <v>19000100</v>
      </c>
      <c r="AB70" s="27" t="s">
        <v>54</v>
      </c>
      <c r="AC70" s="27">
        <f>CONCATENATE(Input!G95)</f>
      </c>
    </row>
    <row r="71" spans="1:29" ht="15" customHeight="1">
      <c r="A71" s="21">
        <v>64</v>
      </c>
      <c r="B71" s="27" t="s">
        <v>79</v>
      </c>
      <c r="C71" s="27">
        <f>CONCATENATE(UPPER(Input!$J$13))</f>
      </c>
      <c r="D71" s="27">
        <f>CONCATENATE(Input!G96)</f>
      </c>
      <c r="E71" s="93" t="str">
        <f>TEXT(Input!P96,"0.00")</f>
        <v>0.00</v>
      </c>
      <c r="F71" s="27">
        <f>UPPER(CONCATENATE(Input!S96))</f>
      </c>
      <c r="G71" s="27">
        <f>UPPER(CONCATENATE(Input!S96))</f>
      </c>
      <c r="H71" s="93" t="str">
        <f>TEXT(Input!U96,"0.00")</f>
        <v>0.00</v>
      </c>
      <c r="I71" s="26"/>
      <c r="J71" s="27">
        <f>CONCATENATE(Input!$F$3)</f>
      </c>
      <c r="K71" s="27" t="s">
        <v>80</v>
      </c>
      <c r="L71" s="28">
        <f>IF(Input!$AC$18,CONCATENATE(LEFT(Input!$C96,8)),"")</f>
      </c>
      <c r="M71" s="28">
        <f>CONCATENATE(Input!$T$6)</f>
      </c>
      <c r="N71" s="27">
        <f>CONCATENATE(Input!$L$3)</f>
      </c>
      <c r="O71" s="27">
        <f>CONCATENATE(Input!$H$8)</f>
      </c>
      <c r="P71" s="27">
        <f>CONCATENATE(Input!$H$9)</f>
      </c>
      <c r="Q71" s="27">
        <f>CONCATENATE(Input!$H$7)</f>
      </c>
      <c r="R71" s="27">
        <f>CONCATENATE(Input!$R$9)</f>
      </c>
      <c r="S71" s="27">
        <f>CONCATENATE(Input!$H$6)</f>
      </c>
      <c r="T71" s="27" t="s">
        <v>81</v>
      </c>
      <c r="U71" s="27">
        <f>IF(Input!$AC$18,"",CONCATENATE(Input!$C96))</f>
      </c>
      <c r="V71" s="27">
        <f>CONCATENATE(Input!$S$3)</f>
      </c>
      <c r="W71" s="27">
        <f>CONCATENATE(Input!$R$7)</f>
      </c>
      <c r="X71" s="27">
        <f>CONCATENATE(Input!$Y$7)</f>
      </c>
      <c r="Y71" s="27">
        <f>CONCATENATE(Input!$R$8)</f>
      </c>
      <c r="Z71" s="27">
        <f>CONCATENATE(Input!$Y$8)</f>
      </c>
      <c r="AA71" s="27" t="str">
        <f>TEXT(Input!$V$18,"yyyymmdd")</f>
        <v>19000100</v>
      </c>
      <c r="AB71" s="27" t="s">
        <v>54</v>
      </c>
      <c r="AC71" s="27">
        <f>CONCATENATE(Input!G96)</f>
      </c>
    </row>
    <row r="72" spans="1:29" ht="15" customHeight="1">
      <c r="A72" s="26">
        <v>65</v>
      </c>
      <c r="B72" s="27" t="s">
        <v>79</v>
      </c>
      <c r="C72" s="27">
        <f>CONCATENATE(UPPER(Input!$J$13))</f>
      </c>
      <c r="D72" s="27">
        <f>CONCATENATE(Input!G97)</f>
      </c>
      <c r="E72" s="93" t="str">
        <f>TEXT(Input!P97,"0.00")</f>
        <v>0.00</v>
      </c>
      <c r="F72" s="27">
        <f>UPPER(CONCATENATE(Input!S97))</f>
      </c>
      <c r="G72" s="27">
        <f>UPPER(CONCATENATE(Input!S97))</f>
      </c>
      <c r="H72" s="93" t="str">
        <f>TEXT(Input!U97,"0.00")</f>
        <v>0.00</v>
      </c>
      <c r="I72" s="26"/>
      <c r="J72" s="27">
        <f>CONCATENATE(Input!$F$3)</f>
      </c>
      <c r="K72" s="27" t="s">
        <v>80</v>
      </c>
      <c r="L72" s="28">
        <f>IF(Input!$AC$18,CONCATENATE(LEFT(Input!$C97,8)),"")</f>
      </c>
      <c r="M72" s="28">
        <f>CONCATENATE(Input!$T$6)</f>
      </c>
      <c r="N72" s="27">
        <f>CONCATENATE(Input!$L$3)</f>
      </c>
      <c r="O72" s="27">
        <f>CONCATENATE(Input!$H$8)</f>
      </c>
      <c r="P72" s="27">
        <f>CONCATENATE(Input!$H$9)</f>
      </c>
      <c r="Q72" s="27">
        <f>CONCATENATE(Input!$H$7)</f>
      </c>
      <c r="R72" s="27">
        <f>CONCATENATE(Input!$R$9)</f>
      </c>
      <c r="S72" s="27">
        <f>CONCATENATE(Input!$H$6)</f>
      </c>
      <c r="T72" s="27" t="s">
        <v>81</v>
      </c>
      <c r="U72" s="27">
        <f>IF(Input!$AC$18,"",CONCATENATE(Input!$C97))</f>
      </c>
      <c r="V72" s="27">
        <f>CONCATENATE(Input!$S$3)</f>
      </c>
      <c r="W72" s="27">
        <f>CONCATENATE(Input!$R$7)</f>
      </c>
      <c r="X72" s="27">
        <f>CONCATENATE(Input!$Y$7)</f>
      </c>
      <c r="Y72" s="27">
        <f>CONCATENATE(Input!$R$8)</f>
      </c>
      <c r="Z72" s="27">
        <f>CONCATENATE(Input!$Y$8)</f>
      </c>
      <c r="AA72" s="27" t="str">
        <f>TEXT(Input!$V$18,"yyyymmdd")</f>
        <v>19000100</v>
      </c>
      <c r="AB72" s="27" t="s">
        <v>54</v>
      </c>
      <c r="AC72" s="27">
        <f>CONCATENATE(Input!G97)</f>
      </c>
    </row>
    <row r="73" spans="1:29" ht="15" customHeight="1">
      <c r="A73" s="21">
        <v>66</v>
      </c>
      <c r="B73" s="27" t="s">
        <v>79</v>
      </c>
      <c r="C73" s="27">
        <f>CONCATENATE(UPPER(Input!$J$13))</f>
      </c>
      <c r="D73" s="27">
        <f>CONCATENATE(Input!G98)</f>
      </c>
      <c r="E73" s="93" t="str">
        <f>TEXT(Input!P98,"0.00")</f>
        <v>0.00</v>
      </c>
      <c r="F73" s="27">
        <f>UPPER(CONCATENATE(Input!S98))</f>
      </c>
      <c r="G73" s="27">
        <f>UPPER(CONCATENATE(Input!S98))</f>
      </c>
      <c r="H73" s="93" t="str">
        <f>TEXT(Input!U98,"0.00")</f>
        <v>0.00</v>
      </c>
      <c r="I73" s="26"/>
      <c r="J73" s="27">
        <f>CONCATENATE(Input!$F$3)</f>
      </c>
      <c r="K73" s="27" t="s">
        <v>80</v>
      </c>
      <c r="L73" s="28">
        <f>IF(Input!$AC$18,CONCATENATE(LEFT(Input!$C98,8)),"")</f>
      </c>
      <c r="M73" s="28">
        <f>CONCATENATE(Input!$T$6)</f>
      </c>
      <c r="N73" s="27">
        <f>CONCATENATE(Input!$L$3)</f>
      </c>
      <c r="O73" s="27">
        <f>CONCATENATE(Input!$H$8)</f>
      </c>
      <c r="P73" s="27">
        <f>CONCATENATE(Input!$H$9)</f>
      </c>
      <c r="Q73" s="27">
        <f>CONCATENATE(Input!$H$7)</f>
      </c>
      <c r="R73" s="27">
        <f>CONCATENATE(Input!$R$9)</f>
      </c>
      <c r="S73" s="27">
        <f>CONCATENATE(Input!$H$6)</f>
      </c>
      <c r="T73" s="27" t="s">
        <v>81</v>
      </c>
      <c r="U73" s="27">
        <f>IF(Input!$AC$18,"",CONCATENATE(Input!$C98))</f>
      </c>
      <c r="V73" s="27">
        <f>CONCATENATE(Input!$S$3)</f>
      </c>
      <c r="W73" s="27">
        <f>CONCATENATE(Input!$R$7)</f>
      </c>
      <c r="X73" s="27">
        <f>CONCATENATE(Input!$Y$7)</f>
      </c>
      <c r="Y73" s="27">
        <f>CONCATENATE(Input!$R$8)</f>
      </c>
      <c r="Z73" s="27">
        <f>CONCATENATE(Input!$Y$8)</f>
      </c>
      <c r="AA73" s="27" t="str">
        <f>TEXT(Input!$V$18,"yyyymmdd")</f>
        <v>19000100</v>
      </c>
      <c r="AB73" s="27" t="s">
        <v>54</v>
      </c>
      <c r="AC73" s="27">
        <f>CONCATENATE(Input!G98)</f>
      </c>
    </row>
    <row r="74" spans="1:29" ht="15" customHeight="1">
      <c r="A74" s="26">
        <v>67</v>
      </c>
      <c r="B74" s="27" t="s">
        <v>79</v>
      </c>
      <c r="C74" s="27">
        <f>CONCATENATE(UPPER(Input!$J$13))</f>
      </c>
      <c r="D74" s="27">
        <f>CONCATENATE(Input!G99)</f>
      </c>
      <c r="E74" s="93" t="str">
        <f>TEXT(Input!P99,"0.00")</f>
        <v>0.00</v>
      </c>
      <c r="F74" s="27">
        <f>UPPER(CONCATENATE(Input!S99))</f>
      </c>
      <c r="G74" s="27">
        <f>UPPER(CONCATENATE(Input!S99))</f>
      </c>
      <c r="H74" s="93" t="str">
        <f>TEXT(Input!U99,"0.00")</f>
        <v>0.00</v>
      </c>
      <c r="I74" s="26"/>
      <c r="J74" s="27">
        <f>CONCATENATE(Input!$F$3)</f>
      </c>
      <c r="K74" s="27" t="s">
        <v>80</v>
      </c>
      <c r="L74" s="28">
        <f>IF(Input!$AC$18,CONCATENATE(LEFT(Input!$C99,8)),"")</f>
      </c>
      <c r="M74" s="28">
        <f>CONCATENATE(Input!$T$6)</f>
      </c>
      <c r="N74" s="27">
        <f>CONCATENATE(Input!$L$3)</f>
      </c>
      <c r="O74" s="27">
        <f>CONCATENATE(Input!$H$8)</f>
      </c>
      <c r="P74" s="27">
        <f>CONCATENATE(Input!$H$9)</f>
      </c>
      <c r="Q74" s="27">
        <f>CONCATENATE(Input!$H$7)</f>
      </c>
      <c r="R74" s="27">
        <f>CONCATENATE(Input!$R$9)</f>
      </c>
      <c r="S74" s="27">
        <f>CONCATENATE(Input!$H$6)</f>
      </c>
      <c r="T74" s="27" t="s">
        <v>81</v>
      </c>
      <c r="U74" s="27">
        <f>IF(Input!$AC$18,"",CONCATENATE(Input!$C99))</f>
      </c>
      <c r="V74" s="27">
        <f>CONCATENATE(Input!$S$3)</f>
      </c>
      <c r="W74" s="27">
        <f>CONCATENATE(Input!$R$7)</f>
      </c>
      <c r="X74" s="27">
        <f>CONCATENATE(Input!$Y$7)</f>
      </c>
      <c r="Y74" s="27">
        <f>CONCATENATE(Input!$R$8)</f>
      </c>
      <c r="Z74" s="27">
        <f>CONCATENATE(Input!$Y$8)</f>
      </c>
      <c r="AA74" s="27" t="str">
        <f>TEXT(Input!$V$18,"yyyymmdd")</f>
        <v>19000100</v>
      </c>
      <c r="AB74" s="27" t="s">
        <v>54</v>
      </c>
      <c r="AC74" s="27">
        <f>CONCATENATE(Input!G99)</f>
      </c>
    </row>
    <row r="75" spans="1:29" ht="15" customHeight="1">
      <c r="A75" s="21">
        <v>68</v>
      </c>
      <c r="B75" s="27" t="s">
        <v>79</v>
      </c>
      <c r="C75" s="27">
        <f>CONCATENATE(UPPER(Input!$J$13))</f>
      </c>
      <c r="D75" s="27">
        <f>CONCATENATE(Input!G100)</f>
      </c>
      <c r="E75" s="93" t="str">
        <f>TEXT(Input!P100,"0.00")</f>
        <v>0.00</v>
      </c>
      <c r="F75" s="27">
        <f>UPPER(CONCATENATE(Input!S100))</f>
      </c>
      <c r="G75" s="27">
        <f>UPPER(CONCATENATE(Input!S100))</f>
      </c>
      <c r="H75" s="93" t="str">
        <f>TEXT(Input!U100,"0.00")</f>
        <v>0.00</v>
      </c>
      <c r="I75" s="26"/>
      <c r="J75" s="27">
        <f>CONCATENATE(Input!$F$3)</f>
      </c>
      <c r="K75" s="27" t="s">
        <v>80</v>
      </c>
      <c r="L75" s="28">
        <f>IF(Input!$AC$18,CONCATENATE(LEFT(Input!$C100,8)),"")</f>
      </c>
      <c r="M75" s="28">
        <f>CONCATENATE(Input!$T$6)</f>
      </c>
      <c r="N75" s="27">
        <f>CONCATENATE(Input!$L$3)</f>
      </c>
      <c r="O75" s="27">
        <f>CONCATENATE(Input!$H$8)</f>
      </c>
      <c r="P75" s="27">
        <f>CONCATENATE(Input!$H$9)</f>
      </c>
      <c r="Q75" s="27">
        <f>CONCATENATE(Input!$H$7)</f>
      </c>
      <c r="R75" s="27">
        <f>CONCATENATE(Input!$R$9)</f>
      </c>
      <c r="S75" s="27">
        <f>CONCATENATE(Input!$H$6)</f>
      </c>
      <c r="T75" s="27" t="s">
        <v>81</v>
      </c>
      <c r="U75" s="27">
        <f>IF(Input!$AC$18,"",CONCATENATE(Input!$C100))</f>
      </c>
      <c r="V75" s="27">
        <f>CONCATENATE(Input!$S$3)</f>
      </c>
      <c r="W75" s="27">
        <f>CONCATENATE(Input!$R$7)</f>
      </c>
      <c r="X75" s="27">
        <f>CONCATENATE(Input!$Y$7)</f>
      </c>
      <c r="Y75" s="27">
        <f>CONCATENATE(Input!$R$8)</f>
      </c>
      <c r="Z75" s="27">
        <f>CONCATENATE(Input!$Y$8)</f>
      </c>
      <c r="AA75" s="27" t="str">
        <f>TEXT(Input!$V$18,"yyyymmdd")</f>
        <v>19000100</v>
      </c>
      <c r="AB75" s="27" t="s">
        <v>54</v>
      </c>
      <c r="AC75" s="27">
        <f>CONCATENATE(Input!G100)</f>
      </c>
    </row>
    <row r="76" spans="1:29" ht="15" customHeight="1">
      <c r="A76" s="26">
        <v>69</v>
      </c>
      <c r="B76" s="27" t="s">
        <v>79</v>
      </c>
      <c r="C76" s="27">
        <f>CONCATENATE(UPPER(Input!$J$13))</f>
      </c>
      <c r="D76" s="27">
        <f>CONCATENATE(Input!G101)</f>
      </c>
      <c r="E76" s="93" t="str">
        <f>TEXT(Input!P101,"0.00")</f>
        <v>0.00</v>
      </c>
      <c r="F76" s="27">
        <f>UPPER(CONCATENATE(Input!S101))</f>
      </c>
      <c r="G76" s="27">
        <f>UPPER(CONCATENATE(Input!S101))</f>
      </c>
      <c r="H76" s="93" t="str">
        <f>TEXT(Input!U101,"0.00")</f>
        <v>0.00</v>
      </c>
      <c r="I76" s="26"/>
      <c r="J76" s="27">
        <f>CONCATENATE(Input!$F$3)</f>
      </c>
      <c r="K76" s="27" t="s">
        <v>80</v>
      </c>
      <c r="L76" s="28">
        <f>IF(Input!$AC$18,CONCATENATE(LEFT(Input!$C101,8)),"")</f>
      </c>
      <c r="M76" s="28">
        <f>CONCATENATE(Input!$T$6)</f>
      </c>
      <c r="N76" s="27">
        <f>CONCATENATE(Input!$L$3)</f>
      </c>
      <c r="O76" s="27">
        <f>CONCATENATE(Input!$H$8)</f>
      </c>
      <c r="P76" s="27">
        <f>CONCATENATE(Input!$H$9)</f>
      </c>
      <c r="Q76" s="27">
        <f>CONCATENATE(Input!$H$7)</f>
      </c>
      <c r="R76" s="27">
        <f>CONCATENATE(Input!$R$9)</f>
      </c>
      <c r="S76" s="27">
        <f>CONCATENATE(Input!$H$6)</f>
      </c>
      <c r="T76" s="27" t="s">
        <v>81</v>
      </c>
      <c r="U76" s="27">
        <f>IF(Input!$AC$18,"",CONCATENATE(Input!$C101))</f>
      </c>
      <c r="V76" s="27">
        <f>CONCATENATE(Input!$S$3)</f>
      </c>
      <c r="W76" s="27">
        <f>CONCATENATE(Input!$R$7)</f>
      </c>
      <c r="X76" s="27">
        <f>CONCATENATE(Input!$Y$7)</f>
      </c>
      <c r="Y76" s="27">
        <f>CONCATENATE(Input!$R$8)</f>
      </c>
      <c r="Z76" s="27">
        <f>CONCATENATE(Input!$Y$8)</f>
      </c>
      <c r="AA76" s="27" t="str">
        <f>TEXT(Input!$V$18,"yyyymmdd")</f>
        <v>19000100</v>
      </c>
      <c r="AB76" s="27" t="s">
        <v>54</v>
      </c>
      <c r="AC76" s="27">
        <f>CONCATENATE(Input!G101)</f>
      </c>
    </row>
    <row r="77" spans="1:29" ht="15" customHeight="1">
      <c r="A77" s="21">
        <v>70</v>
      </c>
      <c r="B77" s="27" t="s">
        <v>79</v>
      </c>
      <c r="C77" s="27">
        <f>CONCATENATE(UPPER(Input!$J$13))</f>
      </c>
      <c r="D77" s="27">
        <f>CONCATENATE(Input!G102)</f>
      </c>
      <c r="E77" s="93" t="str">
        <f>TEXT(Input!P102,"0.00")</f>
        <v>0.00</v>
      </c>
      <c r="F77" s="27">
        <f>UPPER(CONCATENATE(Input!S102))</f>
      </c>
      <c r="G77" s="27">
        <f>UPPER(CONCATENATE(Input!S102))</f>
      </c>
      <c r="H77" s="93" t="str">
        <f>TEXT(Input!U102,"0.00")</f>
        <v>0.00</v>
      </c>
      <c r="I77" s="26"/>
      <c r="J77" s="27">
        <f>CONCATENATE(Input!$F$3)</f>
      </c>
      <c r="K77" s="27" t="s">
        <v>80</v>
      </c>
      <c r="L77" s="28">
        <f>IF(Input!$AC$18,CONCATENATE(LEFT(Input!$C102,8)),"")</f>
      </c>
      <c r="M77" s="28">
        <f>CONCATENATE(Input!$T$6)</f>
      </c>
      <c r="N77" s="27">
        <f>CONCATENATE(Input!$L$3)</f>
      </c>
      <c r="O77" s="27">
        <f>CONCATENATE(Input!$H$8)</f>
      </c>
      <c r="P77" s="27">
        <f>CONCATENATE(Input!$H$9)</f>
      </c>
      <c r="Q77" s="27">
        <f>CONCATENATE(Input!$H$7)</f>
      </c>
      <c r="R77" s="27">
        <f>CONCATENATE(Input!$R$9)</f>
      </c>
      <c r="S77" s="27">
        <f>CONCATENATE(Input!$H$6)</f>
      </c>
      <c r="T77" s="27" t="s">
        <v>81</v>
      </c>
      <c r="U77" s="27">
        <f>IF(Input!$AC$18,"",CONCATENATE(Input!$C102))</f>
      </c>
      <c r="V77" s="27">
        <f>CONCATENATE(Input!$S$3)</f>
      </c>
      <c r="W77" s="27">
        <f>CONCATENATE(Input!$R$7)</f>
      </c>
      <c r="X77" s="27">
        <f>CONCATENATE(Input!$Y$7)</f>
      </c>
      <c r="Y77" s="27">
        <f>CONCATENATE(Input!$R$8)</f>
      </c>
      <c r="Z77" s="27">
        <f>CONCATENATE(Input!$Y$8)</f>
      </c>
      <c r="AA77" s="27" t="str">
        <f>TEXT(Input!$V$18,"yyyymmdd")</f>
        <v>19000100</v>
      </c>
      <c r="AB77" s="27" t="s">
        <v>54</v>
      </c>
      <c r="AC77" s="27">
        <f>CONCATENATE(Input!G102)</f>
      </c>
    </row>
    <row r="78" spans="1:29" ht="15" customHeight="1">
      <c r="A78" s="26">
        <v>71</v>
      </c>
      <c r="B78" s="27" t="s">
        <v>79</v>
      </c>
      <c r="C78" s="27">
        <f>CONCATENATE(UPPER(Input!$J$13))</f>
      </c>
      <c r="D78" s="27">
        <f>CONCATENATE(Input!G103)</f>
      </c>
      <c r="E78" s="93" t="str">
        <f>TEXT(Input!P103,"0.00")</f>
        <v>0.00</v>
      </c>
      <c r="F78" s="27">
        <f>UPPER(CONCATENATE(Input!S103))</f>
      </c>
      <c r="G78" s="27">
        <f>UPPER(CONCATENATE(Input!S103))</f>
      </c>
      <c r="H78" s="93" t="str">
        <f>TEXT(Input!U103,"0.00")</f>
        <v>0.00</v>
      </c>
      <c r="I78" s="26"/>
      <c r="J78" s="27">
        <f>CONCATENATE(Input!$F$3)</f>
      </c>
      <c r="K78" s="27" t="s">
        <v>80</v>
      </c>
      <c r="L78" s="28">
        <f>IF(Input!$AC$18,CONCATENATE(LEFT(Input!$C103,8)),"")</f>
      </c>
      <c r="M78" s="28">
        <f>CONCATENATE(Input!$T$6)</f>
      </c>
      <c r="N78" s="27">
        <f>CONCATENATE(Input!$L$3)</f>
      </c>
      <c r="O78" s="27">
        <f>CONCATENATE(Input!$H$8)</f>
      </c>
      <c r="P78" s="27">
        <f>CONCATENATE(Input!$H$9)</f>
      </c>
      <c r="Q78" s="27">
        <f>CONCATENATE(Input!$H$7)</f>
      </c>
      <c r="R78" s="27">
        <f>CONCATENATE(Input!$R$9)</f>
      </c>
      <c r="S78" s="27">
        <f>CONCATENATE(Input!$H$6)</f>
      </c>
      <c r="T78" s="27" t="s">
        <v>81</v>
      </c>
      <c r="U78" s="27">
        <f>IF(Input!$AC$18,"",CONCATENATE(Input!$C103))</f>
      </c>
      <c r="V78" s="27">
        <f>CONCATENATE(Input!$S$3)</f>
      </c>
      <c r="W78" s="27">
        <f>CONCATENATE(Input!$R$7)</f>
      </c>
      <c r="X78" s="27">
        <f>CONCATENATE(Input!$Y$7)</f>
      </c>
      <c r="Y78" s="27">
        <f>CONCATENATE(Input!$R$8)</f>
      </c>
      <c r="Z78" s="27">
        <f>CONCATENATE(Input!$Y$8)</f>
      </c>
      <c r="AA78" s="27" t="str">
        <f>TEXT(Input!$V$18,"yyyymmdd")</f>
        <v>19000100</v>
      </c>
      <c r="AB78" s="27" t="s">
        <v>54</v>
      </c>
      <c r="AC78" s="27">
        <f>CONCATENATE(Input!G103)</f>
      </c>
    </row>
    <row r="79" spans="1:29" ht="15" customHeight="1">
      <c r="A79" s="21">
        <v>72</v>
      </c>
      <c r="B79" s="27" t="s">
        <v>79</v>
      </c>
      <c r="C79" s="27">
        <f>CONCATENATE(UPPER(Input!$J$13))</f>
      </c>
      <c r="D79" s="27">
        <f>CONCATENATE(Input!G104)</f>
      </c>
      <c r="E79" s="93" t="str">
        <f>TEXT(Input!P104,"0.00")</f>
        <v>0.00</v>
      </c>
      <c r="F79" s="27">
        <f>UPPER(CONCATENATE(Input!S104))</f>
      </c>
      <c r="G79" s="27">
        <f>UPPER(CONCATENATE(Input!S104))</f>
      </c>
      <c r="H79" s="93" t="str">
        <f>TEXT(Input!U104,"0.00")</f>
        <v>0.00</v>
      </c>
      <c r="I79" s="26"/>
      <c r="J79" s="27">
        <f>CONCATENATE(Input!$F$3)</f>
      </c>
      <c r="K79" s="27" t="s">
        <v>80</v>
      </c>
      <c r="L79" s="28">
        <f>IF(Input!$AC$18,CONCATENATE(LEFT(Input!$C104,8)),"")</f>
      </c>
      <c r="M79" s="28">
        <f>CONCATENATE(Input!$T$6)</f>
      </c>
      <c r="N79" s="27">
        <f>CONCATENATE(Input!$L$3)</f>
      </c>
      <c r="O79" s="27">
        <f>CONCATENATE(Input!$H$8)</f>
      </c>
      <c r="P79" s="27">
        <f>CONCATENATE(Input!$H$9)</f>
      </c>
      <c r="Q79" s="27">
        <f>CONCATENATE(Input!$H$7)</f>
      </c>
      <c r="R79" s="27">
        <f>CONCATENATE(Input!$R$9)</f>
      </c>
      <c r="S79" s="27">
        <f>CONCATENATE(Input!$H$6)</f>
      </c>
      <c r="T79" s="27" t="s">
        <v>81</v>
      </c>
      <c r="U79" s="27">
        <f>IF(Input!$AC$18,"",CONCATENATE(Input!$C104))</f>
      </c>
      <c r="V79" s="27">
        <f>CONCATENATE(Input!$S$3)</f>
      </c>
      <c r="W79" s="27">
        <f>CONCATENATE(Input!$R$7)</f>
      </c>
      <c r="X79" s="27">
        <f>CONCATENATE(Input!$Y$7)</f>
      </c>
      <c r="Y79" s="27">
        <f>CONCATENATE(Input!$R$8)</f>
      </c>
      <c r="Z79" s="27">
        <f>CONCATENATE(Input!$Y$8)</f>
      </c>
      <c r="AA79" s="27" t="str">
        <f>TEXT(Input!$V$18,"yyyymmdd")</f>
        <v>19000100</v>
      </c>
      <c r="AB79" s="27" t="s">
        <v>54</v>
      </c>
      <c r="AC79" s="27">
        <f>CONCATENATE(Input!G104)</f>
      </c>
    </row>
    <row r="80" spans="1:29" ht="15" customHeight="1">
      <c r="A80" s="26">
        <v>73</v>
      </c>
      <c r="B80" s="27" t="s">
        <v>79</v>
      </c>
      <c r="C80" s="27">
        <f>CONCATENATE(UPPER(Input!$J$13))</f>
      </c>
      <c r="D80" s="27">
        <f>CONCATENATE(Input!G105)</f>
      </c>
      <c r="E80" s="93" t="str">
        <f>TEXT(Input!P105,"0.00")</f>
        <v>0.00</v>
      </c>
      <c r="F80" s="27">
        <f>UPPER(CONCATENATE(Input!S105))</f>
      </c>
      <c r="G80" s="27">
        <f>UPPER(CONCATENATE(Input!S105))</f>
      </c>
      <c r="H80" s="93" t="str">
        <f>TEXT(Input!U105,"0.00")</f>
        <v>0.00</v>
      </c>
      <c r="I80" s="26"/>
      <c r="J80" s="27">
        <f>CONCATENATE(Input!$F$3)</f>
      </c>
      <c r="K80" s="27" t="s">
        <v>80</v>
      </c>
      <c r="L80" s="28">
        <f>IF(Input!$AC$18,CONCATENATE(LEFT(Input!$C105,8)),"")</f>
      </c>
      <c r="M80" s="28">
        <f>CONCATENATE(Input!$T$6)</f>
      </c>
      <c r="N80" s="27">
        <f>CONCATENATE(Input!$L$3)</f>
      </c>
      <c r="O80" s="27">
        <f>CONCATENATE(Input!$H$8)</f>
      </c>
      <c r="P80" s="27">
        <f>CONCATENATE(Input!$H$9)</f>
      </c>
      <c r="Q80" s="27">
        <f>CONCATENATE(Input!$H$7)</f>
      </c>
      <c r="R80" s="27">
        <f>CONCATENATE(Input!$R$9)</f>
      </c>
      <c r="S80" s="27">
        <f>CONCATENATE(Input!$H$6)</f>
      </c>
      <c r="T80" s="27" t="s">
        <v>81</v>
      </c>
      <c r="U80" s="27">
        <f>IF(Input!$AC$18,"",CONCATENATE(Input!$C105))</f>
      </c>
      <c r="V80" s="27">
        <f>CONCATENATE(Input!$S$3)</f>
      </c>
      <c r="W80" s="27">
        <f>CONCATENATE(Input!$R$7)</f>
      </c>
      <c r="X80" s="27">
        <f>CONCATENATE(Input!$Y$7)</f>
      </c>
      <c r="Y80" s="27">
        <f>CONCATENATE(Input!$R$8)</f>
      </c>
      <c r="Z80" s="27">
        <f>CONCATENATE(Input!$Y$8)</f>
      </c>
      <c r="AA80" s="27" t="str">
        <f>TEXT(Input!$V$18,"yyyymmdd")</f>
        <v>19000100</v>
      </c>
      <c r="AB80" s="27" t="s">
        <v>54</v>
      </c>
      <c r="AC80" s="27">
        <f>CONCATENATE(Input!G105)</f>
      </c>
    </row>
    <row r="81" spans="1:29" ht="15" customHeight="1">
      <c r="A81" s="21">
        <v>74</v>
      </c>
      <c r="B81" s="27" t="s">
        <v>79</v>
      </c>
      <c r="C81" s="27">
        <f>CONCATENATE(UPPER(Input!$J$13))</f>
      </c>
      <c r="D81" s="27">
        <f>CONCATENATE(Input!G106)</f>
      </c>
      <c r="E81" s="93" t="str">
        <f>TEXT(Input!P106,"0.00")</f>
        <v>0.00</v>
      </c>
      <c r="F81" s="27">
        <f>UPPER(CONCATENATE(Input!S106))</f>
      </c>
      <c r="G81" s="27">
        <f>UPPER(CONCATENATE(Input!S106))</f>
      </c>
      <c r="H81" s="93" t="str">
        <f>TEXT(Input!U106,"0.00")</f>
        <v>0.00</v>
      </c>
      <c r="I81" s="26"/>
      <c r="J81" s="27">
        <f>CONCATENATE(Input!$F$3)</f>
      </c>
      <c r="K81" s="27" t="s">
        <v>80</v>
      </c>
      <c r="L81" s="28">
        <f>IF(Input!$AC$18,CONCATENATE(LEFT(Input!$C106,8)),"")</f>
      </c>
      <c r="M81" s="28">
        <f>CONCATENATE(Input!$T$6)</f>
      </c>
      <c r="N81" s="27">
        <f>CONCATENATE(Input!$L$3)</f>
      </c>
      <c r="O81" s="27">
        <f>CONCATENATE(Input!$H$8)</f>
      </c>
      <c r="P81" s="27">
        <f>CONCATENATE(Input!$H$9)</f>
      </c>
      <c r="Q81" s="27">
        <f>CONCATENATE(Input!$H$7)</f>
      </c>
      <c r="R81" s="27">
        <f>CONCATENATE(Input!$R$9)</f>
      </c>
      <c r="S81" s="27">
        <f>CONCATENATE(Input!$H$6)</f>
      </c>
      <c r="T81" s="27" t="s">
        <v>81</v>
      </c>
      <c r="U81" s="27">
        <f>IF(Input!$AC$18,"",CONCATENATE(Input!$C106))</f>
      </c>
      <c r="V81" s="27">
        <f>CONCATENATE(Input!$S$3)</f>
      </c>
      <c r="W81" s="27">
        <f>CONCATENATE(Input!$R$7)</f>
      </c>
      <c r="X81" s="27">
        <f>CONCATENATE(Input!$Y$7)</f>
      </c>
      <c r="Y81" s="27">
        <f>CONCATENATE(Input!$R$8)</f>
      </c>
      <c r="Z81" s="27">
        <f>CONCATENATE(Input!$Y$8)</f>
      </c>
      <c r="AA81" s="27" t="str">
        <f>TEXT(Input!$V$18,"yyyymmdd")</f>
        <v>19000100</v>
      </c>
      <c r="AB81" s="27" t="s">
        <v>54</v>
      </c>
      <c r="AC81" s="27">
        <f>CONCATENATE(Input!G106)</f>
      </c>
    </row>
    <row r="82" spans="1:29" ht="15" customHeight="1">
      <c r="A82" s="26">
        <v>75</v>
      </c>
      <c r="B82" s="27" t="s">
        <v>79</v>
      </c>
      <c r="C82" s="27">
        <f>CONCATENATE(UPPER(Input!$J$13))</f>
      </c>
      <c r="D82" s="27">
        <f>CONCATENATE(Input!G107)</f>
      </c>
      <c r="E82" s="93" t="str">
        <f>TEXT(Input!P107,"0.00")</f>
        <v>0.00</v>
      </c>
      <c r="F82" s="27">
        <f>UPPER(CONCATENATE(Input!S107))</f>
      </c>
      <c r="G82" s="27">
        <f>UPPER(CONCATENATE(Input!S107))</f>
      </c>
      <c r="H82" s="93" t="str">
        <f>TEXT(Input!U107,"0.00")</f>
        <v>0.00</v>
      </c>
      <c r="I82" s="26"/>
      <c r="J82" s="27">
        <f>CONCATENATE(Input!$F$3)</f>
      </c>
      <c r="K82" s="27" t="s">
        <v>80</v>
      </c>
      <c r="L82" s="28">
        <f>IF(Input!$AC$18,CONCATENATE(LEFT(Input!$C107,8)),"")</f>
      </c>
      <c r="M82" s="28">
        <f>CONCATENATE(Input!$T$6)</f>
      </c>
      <c r="N82" s="27">
        <f>CONCATENATE(Input!$L$3)</f>
      </c>
      <c r="O82" s="27">
        <f>CONCATENATE(Input!$H$8)</f>
      </c>
      <c r="P82" s="27">
        <f>CONCATENATE(Input!$H$9)</f>
      </c>
      <c r="Q82" s="27">
        <f>CONCATENATE(Input!$H$7)</f>
      </c>
      <c r="R82" s="27">
        <f>CONCATENATE(Input!$R$9)</f>
      </c>
      <c r="S82" s="27">
        <f>CONCATENATE(Input!$H$6)</f>
      </c>
      <c r="T82" s="27" t="s">
        <v>81</v>
      </c>
      <c r="U82" s="27">
        <f>IF(Input!$AC$18,"",CONCATENATE(Input!$C107))</f>
      </c>
      <c r="V82" s="27">
        <f>CONCATENATE(Input!$S$3)</f>
      </c>
      <c r="W82" s="27">
        <f>CONCATENATE(Input!$R$7)</f>
      </c>
      <c r="X82" s="27">
        <f>CONCATENATE(Input!$Y$7)</f>
      </c>
      <c r="Y82" s="27">
        <f>CONCATENATE(Input!$R$8)</f>
      </c>
      <c r="Z82" s="27">
        <f>CONCATENATE(Input!$Y$8)</f>
      </c>
      <c r="AA82" s="27" t="str">
        <f>TEXT(Input!$V$18,"yyyymmdd")</f>
        <v>19000100</v>
      </c>
      <c r="AB82" s="27" t="s">
        <v>54</v>
      </c>
      <c r="AC82" s="27">
        <f>CONCATENATE(Input!G107)</f>
      </c>
    </row>
    <row r="83" spans="1:29" ht="15" customHeight="1">
      <c r="A83" s="21">
        <v>76</v>
      </c>
      <c r="B83" s="27" t="s">
        <v>79</v>
      </c>
      <c r="C83" s="27">
        <f>CONCATENATE(UPPER(Input!$J$13))</f>
      </c>
      <c r="D83" s="27">
        <f>CONCATENATE(Input!G108)</f>
      </c>
      <c r="E83" s="93" t="str">
        <f>TEXT(Input!P108,"0.00")</f>
        <v>0.00</v>
      </c>
      <c r="F83" s="27">
        <f>UPPER(CONCATENATE(Input!S108))</f>
      </c>
      <c r="G83" s="27">
        <f>UPPER(CONCATENATE(Input!S108))</f>
      </c>
      <c r="H83" s="93" t="str">
        <f>TEXT(Input!U108,"0.00")</f>
        <v>0.00</v>
      </c>
      <c r="I83" s="26"/>
      <c r="J83" s="27">
        <f>CONCATENATE(Input!$F$3)</f>
      </c>
      <c r="K83" s="27" t="s">
        <v>80</v>
      </c>
      <c r="L83" s="28">
        <f>IF(Input!$AC$18,CONCATENATE(LEFT(Input!$C108,8)),"")</f>
      </c>
      <c r="M83" s="28">
        <f>CONCATENATE(Input!$T$6)</f>
      </c>
      <c r="N83" s="27">
        <f>CONCATENATE(Input!$L$3)</f>
      </c>
      <c r="O83" s="27">
        <f>CONCATENATE(Input!$H$8)</f>
      </c>
      <c r="P83" s="27">
        <f>CONCATENATE(Input!$H$9)</f>
      </c>
      <c r="Q83" s="27">
        <f>CONCATENATE(Input!$H$7)</f>
      </c>
      <c r="R83" s="27">
        <f>CONCATENATE(Input!$R$9)</f>
      </c>
      <c r="S83" s="27">
        <f>CONCATENATE(Input!$H$6)</f>
      </c>
      <c r="T83" s="27" t="s">
        <v>81</v>
      </c>
      <c r="U83" s="27">
        <f>IF(Input!$AC$18,"",CONCATENATE(Input!$C108))</f>
      </c>
      <c r="V83" s="27">
        <f>CONCATENATE(Input!$S$3)</f>
      </c>
      <c r="W83" s="27">
        <f>CONCATENATE(Input!$R$7)</f>
      </c>
      <c r="X83" s="27">
        <f>CONCATENATE(Input!$Y$7)</f>
      </c>
      <c r="Y83" s="27">
        <f>CONCATENATE(Input!$R$8)</f>
      </c>
      <c r="Z83" s="27">
        <f>CONCATENATE(Input!$Y$8)</f>
      </c>
      <c r="AA83" s="27" t="str">
        <f>TEXT(Input!$V$18,"yyyymmdd")</f>
        <v>19000100</v>
      </c>
      <c r="AB83" s="27" t="s">
        <v>54</v>
      </c>
      <c r="AC83" s="27">
        <f>CONCATENATE(Input!G108)</f>
      </c>
    </row>
    <row r="84" spans="1:29" ht="15" customHeight="1">
      <c r="A84" s="26">
        <v>77</v>
      </c>
      <c r="B84" s="27" t="s">
        <v>79</v>
      </c>
      <c r="C84" s="27">
        <f>CONCATENATE(UPPER(Input!$J$13))</f>
      </c>
      <c r="D84" s="27">
        <f>CONCATENATE(Input!G109)</f>
      </c>
      <c r="E84" s="93" t="str">
        <f>TEXT(Input!P109,"0.00")</f>
        <v>0.00</v>
      </c>
      <c r="F84" s="27">
        <f>UPPER(CONCATENATE(Input!S109))</f>
      </c>
      <c r="G84" s="27">
        <f>UPPER(CONCATENATE(Input!S109))</f>
      </c>
      <c r="H84" s="93" t="str">
        <f>TEXT(Input!U109,"0.00")</f>
        <v>0.00</v>
      </c>
      <c r="I84" s="26"/>
      <c r="J84" s="27">
        <f>CONCATENATE(Input!$F$3)</f>
      </c>
      <c r="K84" s="27" t="s">
        <v>80</v>
      </c>
      <c r="L84" s="28">
        <f>IF(Input!$AC$18,CONCATENATE(LEFT(Input!$C109,8)),"")</f>
      </c>
      <c r="M84" s="28">
        <f>CONCATENATE(Input!$T$6)</f>
      </c>
      <c r="N84" s="27">
        <f>CONCATENATE(Input!$L$3)</f>
      </c>
      <c r="O84" s="27">
        <f>CONCATENATE(Input!$H$8)</f>
      </c>
      <c r="P84" s="27">
        <f>CONCATENATE(Input!$H$9)</f>
      </c>
      <c r="Q84" s="27">
        <f>CONCATENATE(Input!$H$7)</f>
      </c>
      <c r="R84" s="27">
        <f>CONCATENATE(Input!$R$9)</f>
      </c>
      <c r="S84" s="27">
        <f>CONCATENATE(Input!$H$6)</f>
      </c>
      <c r="T84" s="27" t="s">
        <v>81</v>
      </c>
      <c r="U84" s="27">
        <f>IF(Input!$AC$18,"",CONCATENATE(Input!$C109))</f>
      </c>
      <c r="V84" s="27">
        <f>CONCATENATE(Input!$S$3)</f>
      </c>
      <c r="W84" s="27">
        <f>CONCATENATE(Input!$R$7)</f>
      </c>
      <c r="X84" s="27">
        <f>CONCATENATE(Input!$Y$7)</f>
      </c>
      <c r="Y84" s="27">
        <f>CONCATENATE(Input!$R$8)</f>
      </c>
      <c r="Z84" s="27">
        <f>CONCATENATE(Input!$Y$8)</f>
      </c>
      <c r="AA84" s="27" t="str">
        <f>TEXT(Input!$V$18,"yyyymmdd")</f>
        <v>19000100</v>
      </c>
      <c r="AB84" s="27" t="s">
        <v>54</v>
      </c>
      <c r="AC84" s="27">
        <f>CONCATENATE(Input!G109)</f>
      </c>
    </row>
    <row r="85" spans="1:29" ht="15" customHeight="1">
      <c r="A85" s="21">
        <v>78</v>
      </c>
      <c r="B85" s="27" t="s">
        <v>79</v>
      </c>
      <c r="C85" s="27">
        <f>CONCATENATE(UPPER(Input!$J$13))</f>
      </c>
      <c r="D85" s="27">
        <f>CONCATENATE(Input!G110)</f>
      </c>
      <c r="E85" s="93" t="str">
        <f>TEXT(Input!P110,"0.00")</f>
        <v>0.00</v>
      </c>
      <c r="F85" s="27">
        <f>UPPER(CONCATENATE(Input!S110))</f>
      </c>
      <c r="G85" s="27">
        <f>UPPER(CONCATENATE(Input!S110))</f>
      </c>
      <c r="H85" s="93" t="str">
        <f>TEXT(Input!U110,"0.00")</f>
        <v>0.00</v>
      </c>
      <c r="I85" s="26"/>
      <c r="J85" s="27">
        <f>CONCATENATE(Input!$F$3)</f>
      </c>
      <c r="K85" s="27" t="s">
        <v>80</v>
      </c>
      <c r="L85" s="28">
        <f>IF(Input!$AC$18,CONCATENATE(LEFT(Input!$C110,8)),"")</f>
      </c>
      <c r="M85" s="28">
        <f>CONCATENATE(Input!$T$6)</f>
      </c>
      <c r="N85" s="27">
        <f>CONCATENATE(Input!$L$3)</f>
      </c>
      <c r="O85" s="27">
        <f>CONCATENATE(Input!$H$8)</f>
      </c>
      <c r="P85" s="27">
        <f>CONCATENATE(Input!$H$9)</f>
      </c>
      <c r="Q85" s="27">
        <f>CONCATENATE(Input!$H$7)</f>
      </c>
      <c r="R85" s="27">
        <f>CONCATENATE(Input!$R$9)</f>
      </c>
      <c r="S85" s="27">
        <f>CONCATENATE(Input!$H$6)</f>
      </c>
      <c r="T85" s="27" t="s">
        <v>81</v>
      </c>
      <c r="U85" s="27">
        <f>IF(Input!$AC$18,"",CONCATENATE(Input!$C110))</f>
      </c>
      <c r="V85" s="27">
        <f>CONCATENATE(Input!$S$3)</f>
      </c>
      <c r="W85" s="27">
        <f>CONCATENATE(Input!$R$7)</f>
      </c>
      <c r="X85" s="27">
        <f>CONCATENATE(Input!$Y$7)</f>
      </c>
      <c r="Y85" s="27">
        <f>CONCATENATE(Input!$R$8)</f>
      </c>
      <c r="Z85" s="27">
        <f>CONCATENATE(Input!$Y$8)</f>
      </c>
      <c r="AA85" s="27" t="str">
        <f>TEXT(Input!$V$18,"yyyymmdd")</f>
        <v>19000100</v>
      </c>
      <c r="AB85" s="27" t="s">
        <v>54</v>
      </c>
      <c r="AC85" s="27">
        <f>CONCATENATE(Input!G110)</f>
      </c>
    </row>
    <row r="86" spans="1:29" ht="15" customHeight="1">
      <c r="A86" s="26">
        <v>79</v>
      </c>
      <c r="B86" s="27" t="s">
        <v>79</v>
      </c>
      <c r="C86" s="27">
        <f>CONCATENATE(UPPER(Input!$J$13))</f>
      </c>
      <c r="D86" s="27">
        <f>CONCATENATE(Input!G111)</f>
      </c>
      <c r="E86" s="93" t="str">
        <f>TEXT(Input!P111,"0.00")</f>
        <v>0.00</v>
      </c>
      <c r="F86" s="27">
        <f>UPPER(CONCATENATE(Input!S111))</f>
      </c>
      <c r="G86" s="27">
        <f>UPPER(CONCATENATE(Input!S111))</f>
      </c>
      <c r="H86" s="93" t="str">
        <f>TEXT(Input!U111,"0.00")</f>
        <v>0.00</v>
      </c>
      <c r="I86" s="26"/>
      <c r="J86" s="27">
        <f>CONCATENATE(Input!$F$3)</f>
      </c>
      <c r="K86" s="27" t="s">
        <v>80</v>
      </c>
      <c r="L86" s="28">
        <f>IF(Input!$AC$18,CONCATENATE(LEFT(Input!$C111,8)),"")</f>
      </c>
      <c r="M86" s="28">
        <f>CONCATENATE(Input!$T$6)</f>
      </c>
      <c r="N86" s="27">
        <f>CONCATENATE(Input!$L$3)</f>
      </c>
      <c r="O86" s="27">
        <f>CONCATENATE(Input!$H$8)</f>
      </c>
      <c r="P86" s="27">
        <f>CONCATENATE(Input!$H$9)</f>
      </c>
      <c r="Q86" s="27">
        <f>CONCATENATE(Input!$H$7)</f>
      </c>
      <c r="R86" s="27">
        <f>CONCATENATE(Input!$R$9)</f>
      </c>
      <c r="S86" s="27">
        <f>CONCATENATE(Input!$H$6)</f>
      </c>
      <c r="T86" s="27" t="s">
        <v>81</v>
      </c>
      <c r="U86" s="27">
        <f>IF(Input!$AC$18,"",CONCATENATE(Input!$C111))</f>
      </c>
      <c r="V86" s="27">
        <f>CONCATENATE(Input!$S$3)</f>
      </c>
      <c r="W86" s="27">
        <f>CONCATENATE(Input!$R$7)</f>
      </c>
      <c r="X86" s="27">
        <f>CONCATENATE(Input!$Y$7)</f>
      </c>
      <c r="Y86" s="27">
        <f>CONCATENATE(Input!$R$8)</f>
      </c>
      <c r="Z86" s="27">
        <f>CONCATENATE(Input!$Y$8)</f>
      </c>
      <c r="AA86" s="27" t="str">
        <f>TEXT(Input!$V$18,"yyyymmdd")</f>
        <v>19000100</v>
      </c>
      <c r="AB86" s="27" t="s">
        <v>54</v>
      </c>
      <c r="AC86" s="27">
        <f>CONCATENATE(Input!G111)</f>
      </c>
    </row>
    <row r="87" spans="1:29" ht="15" customHeight="1">
      <c r="A87" s="21">
        <v>80</v>
      </c>
      <c r="B87" s="27" t="s">
        <v>79</v>
      </c>
      <c r="C87" s="27">
        <f>CONCATENATE(UPPER(Input!$J$13))</f>
      </c>
      <c r="D87" s="27">
        <f>CONCATENATE(Input!G112)</f>
      </c>
      <c r="E87" s="93" t="str">
        <f>TEXT(Input!P112,"0.00")</f>
        <v>0.00</v>
      </c>
      <c r="F87" s="27">
        <f>UPPER(CONCATENATE(Input!S112))</f>
      </c>
      <c r="G87" s="27">
        <f>UPPER(CONCATENATE(Input!S112))</f>
      </c>
      <c r="H87" s="93" t="str">
        <f>TEXT(Input!U112,"0.00")</f>
        <v>0.00</v>
      </c>
      <c r="I87" s="26"/>
      <c r="J87" s="27">
        <f>CONCATENATE(Input!$F$3)</f>
      </c>
      <c r="K87" s="27" t="s">
        <v>80</v>
      </c>
      <c r="L87" s="28">
        <f>IF(Input!$AC$18,CONCATENATE(LEFT(Input!$C112,8)),"")</f>
      </c>
      <c r="M87" s="28">
        <f>CONCATENATE(Input!$T$6)</f>
      </c>
      <c r="N87" s="27">
        <f>CONCATENATE(Input!$L$3)</f>
      </c>
      <c r="O87" s="27">
        <f>CONCATENATE(Input!$H$8)</f>
      </c>
      <c r="P87" s="27">
        <f>CONCATENATE(Input!$H$9)</f>
      </c>
      <c r="Q87" s="27">
        <f>CONCATENATE(Input!$H$7)</f>
      </c>
      <c r="R87" s="27">
        <f>CONCATENATE(Input!$R$9)</f>
      </c>
      <c r="S87" s="27">
        <f>CONCATENATE(Input!$H$6)</f>
      </c>
      <c r="T87" s="27" t="s">
        <v>81</v>
      </c>
      <c r="U87" s="27">
        <f>IF(Input!$AC$18,"",CONCATENATE(Input!$C112))</f>
      </c>
      <c r="V87" s="27">
        <f>CONCATENATE(Input!$S$3)</f>
      </c>
      <c r="W87" s="27">
        <f>CONCATENATE(Input!$R$7)</f>
      </c>
      <c r="X87" s="27">
        <f>CONCATENATE(Input!$Y$7)</f>
      </c>
      <c r="Y87" s="27">
        <f>CONCATENATE(Input!$R$8)</f>
      </c>
      <c r="Z87" s="27">
        <f>CONCATENATE(Input!$Y$8)</f>
      </c>
      <c r="AA87" s="27" t="str">
        <f>TEXT(Input!$V$18,"yyyymmdd")</f>
        <v>19000100</v>
      </c>
      <c r="AB87" s="27" t="s">
        <v>54</v>
      </c>
      <c r="AC87" s="27">
        <f>CONCATENATE(Input!G112)</f>
      </c>
    </row>
    <row r="88" spans="1:29" ht="15" customHeight="1">
      <c r="A88" s="26">
        <v>81</v>
      </c>
      <c r="B88" s="27" t="s">
        <v>79</v>
      </c>
      <c r="C88" s="27">
        <f>CONCATENATE(UPPER(Input!$J$13))</f>
      </c>
      <c r="D88" s="27">
        <f>CONCATENATE(Input!G113)</f>
      </c>
      <c r="E88" s="93" t="str">
        <f>TEXT(Input!P113,"0.00")</f>
        <v>0.00</v>
      </c>
      <c r="F88" s="27">
        <f>UPPER(CONCATENATE(Input!S113))</f>
      </c>
      <c r="G88" s="27">
        <f>UPPER(CONCATENATE(Input!S113))</f>
      </c>
      <c r="H88" s="93" t="str">
        <f>TEXT(Input!U113,"0.00")</f>
        <v>0.00</v>
      </c>
      <c r="I88" s="26"/>
      <c r="J88" s="27">
        <f>CONCATENATE(Input!$F$3)</f>
      </c>
      <c r="K88" s="27" t="s">
        <v>80</v>
      </c>
      <c r="L88" s="28">
        <f>IF(Input!$AC$18,CONCATENATE(LEFT(Input!$C113,8)),"")</f>
      </c>
      <c r="M88" s="28">
        <f>CONCATENATE(Input!$T$6)</f>
      </c>
      <c r="N88" s="27">
        <f>CONCATENATE(Input!$L$3)</f>
      </c>
      <c r="O88" s="27">
        <f>CONCATENATE(Input!$H$8)</f>
      </c>
      <c r="P88" s="27">
        <f>CONCATENATE(Input!$H$9)</f>
      </c>
      <c r="Q88" s="27">
        <f>CONCATENATE(Input!$H$7)</f>
      </c>
      <c r="R88" s="27">
        <f>CONCATENATE(Input!$R$9)</f>
      </c>
      <c r="S88" s="27">
        <f>CONCATENATE(Input!$H$6)</f>
      </c>
      <c r="T88" s="27" t="s">
        <v>81</v>
      </c>
      <c r="U88" s="27">
        <f>IF(Input!$AC$18,"",CONCATENATE(Input!$C113))</f>
      </c>
      <c r="V88" s="27">
        <f>CONCATENATE(Input!$S$3)</f>
      </c>
      <c r="W88" s="27">
        <f>CONCATENATE(Input!$R$7)</f>
      </c>
      <c r="X88" s="27">
        <f>CONCATENATE(Input!$Y$7)</f>
      </c>
      <c r="Y88" s="27">
        <f>CONCATENATE(Input!$R$8)</f>
      </c>
      <c r="Z88" s="27">
        <f>CONCATENATE(Input!$Y$8)</f>
      </c>
      <c r="AA88" s="27" t="str">
        <f>TEXT(Input!$V$18,"yyyymmdd")</f>
        <v>19000100</v>
      </c>
      <c r="AB88" s="27" t="s">
        <v>54</v>
      </c>
      <c r="AC88" s="27">
        <f>CONCATENATE(Input!G113)</f>
      </c>
    </row>
    <row r="89" spans="1:29" ht="15" customHeight="1">
      <c r="A89" s="21">
        <v>82</v>
      </c>
      <c r="B89" s="27" t="s">
        <v>79</v>
      </c>
      <c r="C89" s="27">
        <f>CONCATENATE(UPPER(Input!$J$13))</f>
      </c>
      <c r="D89" s="27">
        <f>CONCATENATE(Input!G114)</f>
      </c>
      <c r="E89" s="93" t="str">
        <f>TEXT(Input!P114,"0.00")</f>
        <v>0.00</v>
      </c>
      <c r="F89" s="27">
        <f>UPPER(CONCATENATE(Input!S114))</f>
      </c>
      <c r="G89" s="27">
        <f>UPPER(CONCATENATE(Input!S114))</f>
      </c>
      <c r="H89" s="93" t="str">
        <f>TEXT(Input!U114,"0.00")</f>
        <v>0.00</v>
      </c>
      <c r="I89" s="26"/>
      <c r="J89" s="27">
        <f>CONCATENATE(Input!$F$3)</f>
      </c>
      <c r="K89" s="27" t="s">
        <v>80</v>
      </c>
      <c r="L89" s="28">
        <f>IF(Input!$AC$18,CONCATENATE(LEFT(Input!$C114,8)),"")</f>
      </c>
      <c r="M89" s="28">
        <f>CONCATENATE(Input!$T$6)</f>
      </c>
      <c r="N89" s="27">
        <f>CONCATENATE(Input!$L$3)</f>
      </c>
      <c r="O89" s="27">
        <f>CONCATENATE(Input!$H$8)</f>
      </c>
      <c r="P89" s="27">
        <f>CONCATENATE(Input!$H$9)</f>
      </c>
      <c r="Q89" s="27">
        <f>CONCATENATE(Input!$H$7)</f>
      </c>
      <c r="R89" s="27">
        <f>CONCATENATE(Input!$R$9)</f>
      </c>
      <c r="S89" s="27">
        <f>CONCATENATE(Input!$H$6)</f>
      </c>
      <c r="T89" s="27" t="s">
        <v>81</v>
      </c>
      <c r="U89" s="27">
        <f>IF(Input!$AC$18,"",CONCATENATE(Input!$C114))</f>
      </c>
      <c r="V89" s="27">
        <f>CONCATENATE(Input!$S$3)</f>
      </c>
      <c r="W89" s="27">
        <f>CONCATENATE(Input!$R$7)</f>
      </c>
      <c r="X89" s="27">
        <f>CONCATENATE(Input!$Y$7)</f>
      </c>
      <c r="Y89" s="27">
        <f>CONCATENATE(Input!$R$8)</f>
      </c>
      <c r="Z89" s="27">
        <f>CONCATENATE(Input!$Y$8)</f>
      </c>
      <c r="AA89" s="27" t="str">
        <f>TEXT(Input!$V$18,"yyyymmdd")</f>
        <v>19000100</v>
      </c>
      <c r="AB89" s="27" t="s">
        <v>54</v>
      </c>
      <c r="AC89" s="27">
        <f>CONCATENATE(Input!G114)</f>
      </c>
    </row>
    <row r="90" spans="1:29" ht="15" customHeight="1">
      <c r="A90" s="26">
        <v>83</v>
      </c>
      <c r="B90" s="27" t="s">
        <v>79</v>
      </c>
      <c r="C90" s="27">
        <f>CONCATENATE(UPPER(Input!$J$13))</f>
      </c>
      <c r="D90" s="27">
        <f>CONCATENATE(Input!G115)</f>
      </c>
      <c r="E90" s="93" t="str">
        <f>TEXT(Input!P115,"0.00")</f>
        <v>0.00</v>
      </c>
      <c r="F90" s="27">
        <f>UPPER(CONCATENATE(Input!S115))</f>
      </c>
      <c r="G90" s="27">
        <f>UPPER(CONCATENATE(Input!S115))</f>
      </c>
      <c r="H90" s="93" t="str">
        <f>TEXT(Input!U115,"0.00")</f>
        <v>0.00</v>
      </c>
      <c r="I90" s="26"/>
      <c r="J90" s="27">
        <f>CONCATENATE(Input!$F$3)</f>
      </c>
      <c r="K90" s="27" t="s">
        <v>80</v>
      </c>
      <c r="L90" s="28">
        <f>IF(Input!$AC$18,CONCATENATE(LEFT(Input!$C115,8)),"")</f>
      </c>
      <c r="M90" s="28">
        <f>CONCATENATE(Input!$T$6)</f>
      </c>
      <c r="N90" s="27">
        <f>CONCATENATE(Input!$L$3)</f>
      </c>
      <c r="O90" s="27">
        <f>CONCATENATE(Input!$H$8)</f>
      </c>
      <c r="P90" s="27">
        <f>CONCATENATE(Input!$H$9)</f>
      </c>
      <c r="Q90" s="27">
        <f>CONCATENATE(Input!$H$7)</f>
      </c>
      <c r="R90" s="27">
        <f>CONCATENATE(Input!$R$9)</f>
      </c>
      <c r="S90" s="27">
        <f>CONCATENATE(Input!$H$6)</f>
      </c>
      <c r="T90" s="27" t="s">
        <v>81</v>
      </c>
      <c r="U90" s="27">
        <f>IF(Input!$AC$18,"",CONCATENATE(Input!$C115))</f>
      </c>
      <c r="V90" s="27">
        <f>CONCATENATE(Input!$S$3)</f>
      </c>
      <c r="W90" s="27">
        <f>CONCATENATE(Input!$R$7)</f>
      </c>
      <c r="X90" s="27">
        <f>CONCATENATE(Input!$Y$7)</f>
      </c>
      <c r="Y90" s="27">
        <f>CONCATENATE(Input!$R$8)</f>
      </c>
      <c r="Z90" s="27">
        <f>CONCATENATE(Input!$Y$8)</f>
      </c>
      <c r="AA90" s="27" t="str">
        <f>TEXT(Input!$V$18,"yyyymmdd")</f>
        <v>19000100</v>
      </c>
      <c r="AB90" s="27" t="s">
        <v>54</v>
      </c>
      <c r="AC90" s="27">
        <f>CONCATENATE(Input!G115)</f>
      </c>
    </row>
    <row r="91" spans="1:29" ht="15" customHeight="1">
      <c r="A91" s="21">
        <v>84</v>
      </c>
      <c r="B91" s="27" t="s">
        <v>79</v>
      </c>
      <c r="C91" s="27">
        <f>CONCATENATE(UPPER(Input!$J$13))</f>
      </c>
      <c r="D91" s="27">
        <f>CONCATENATE(Input!G116)</f>
      </c>
      <c r="E91" s="93" t="str">
        <f>TEXT(Input!P116,"0.00")</f>
        <v>0.00</v>
      </c>
      <c r="F91" s="27">
        <f>UPPER(CONCATENATE(Input!S116))</f>
      </c>
      <c r="G91" s="27">
        <f>UPPER(CONCATENATE(Input!S116))</f>
      </c>
      <c r="H91" s="93" t="str">
        <f>TEXT(Input!U116,"0.00")</f>
        <v>0.00</v>
      </c>
      <c r="I91" s="26"/>
      <c r="J91" s="27">
        <f>CONCATENATE(Input!$F$3)</f>
      </c>
      <c r="K91" s="27" t="s">
        <v>80</v>
      </c>
      <c r="L91" s="28">
        <f>IF(Input!$AC$18,CONCATENATE(LEFT(Input!$C116,8)),"")</f>
      </c>
      <c r="M91" s="28">
        <f>CONCATENATE(Input!$T$6)</f>
      </c>
      <c r="N91" s="27">
        <f>CONCATENATE(Input!$L$3)</f>
      </c>
      <c r="O91" s="27">
        <f>CONCATENATE(Input!$H$8)</f>
      </c>
      <c r="P91" s="27">
        <f>CONCATENATE(Input!$H$9)</f>
      </c>
      <c r="Q91" s="27">
        <f>CONCATENATE(Input!$H$7)</f>
      </c>
      <c r="R91" s="27">
        <f>CONCATENATE(Input!$R$9)</f>
      </c>
      <c r="S91" s="27">
        <f>CONCATENATE(Input!$H$6)</f>
      </c>
      <c r="T91" s="27" t="s">
        <v>81</v>
      </c>
      <c r="U91" s="27">
        <f>IF(Input!$AC$18,"",CONCATENATE(Input!$C116))</f>
      </c>
      <c r="V91" s="27">
        <f>CONCATENATE(Input!$S$3)</f>
      </c>
      <c r="W91" s="27">
        <f>CONCATENATE(Input!$R$7)</f>
      </c>
      <c r="X91" s="27">
        <f>CONCATENATE(Input!$Y$7)</f>
      </c>
      <c r="Y91" s="27">
        <f>CONCATENATE(Input!$R$8)</f>
      </c>
      <c r="Z91" s="27">
        <f>CONCATENATE(Input!$Y$8)</f>
      </c>
      <c r="AA91" s="27" t="str">
        <f>TEXT(Input!$V$18,"yyyymmdd")</f>
        <v>19000100</v>
      </c>
      <c r="AB91" s="27" t="s">
        <v>54</v>
      </c>
      <c r="AC91" s="27">
        <f>CONCATENATE(Input!G116)</f>
      </c>
    </row>
    <row r="92" spans="1:29" ht="15" customHeight="1">
      <c r="A92" s="26">
        <v>85</v>
      </c>
      <c r="B92" s="27" t="s">
        <v>79</v>
      </c>
      <c r="C92" s="27">
        <f>CONCATENATE(UPPER(Input!$J$13))</f>
      </c>
      <c r="D92" s="27">
        <f>CONCATENATE(Input!G117)</f>
      </c>
      <c r="E92" s="93" t="str">
        <f>TEXT(Input!P117,"0.00")</f>
        <v>0.00</v>
      </c>
      <c r="F92" s="27">
        <f>UPPER(CONCATENATE(Input!S117))</f>
      </c>
      <c r="G92" s="27">
        <f>UPPER(CONCATENATE(Input!S117))</f>
      </c>
      <c r="H92" s="93" t="str">
        <f>TEXT(Input!U117,"0.00")</f>
        <v>0.00</v>
      </c>
      <c r="I92" s="26"/>
      <c r="J92" s="27">
        <f>CONCATENATE(Input!$F$3)</f>
      </c>
      <c r="K92" s="27" t="s">
        <v>80</v>
      </c>
      <c r="L92" s="28">
        <f>IF(Input!$AC$18,CONCATENATE(LEFT(Input!$C117,8)),"")</f>
      </c>
      <c r="M92" s="28">
        <f>CONCATENATE(Input!$T$6)</f>
      </c>
      <c r="N92" s="27">
        <f>CONCATENATE(Input!$L$3)</f>
      </c>
      <c r="O92" s="27">
        <f>CONCATENATE(Input!$H$8)</f>
      </c>
      <c r="P92" s="27">
        <f>CONCATENATE(Input!$H$9)</f>
      </c>
      <c r="Q92" s="27">
        <f>CONCATENATE(Input!$H$7)</f>
      </c>
      <c r="R92" s="27">
        <f>CONCATENATE(Input!$R$9)</f>
      </c>
      <c r="S92" s="27">
        <f>CONCATENATE(Input!$H$6)</f>
      </c>
      <c r="T92" s="27" t="s">
        <v>81</v>
      </c>
      <c r="U92" s="27">
        <f>IF(Input!$AC$18,"",CONCATENATE(Input!$C117))</f>
      </c>
      <c r="V92" s="27">
        <f>CONCATENATE(Input!$S$3)</f>
      </c>
      <c r="W92" s="27">
        <f>CONCATENATE(Input!$R$7)</f>
      </c>
      <c r="X92" s="27">
        <f>CONCATENATE(Input!$Y$7)</f>
      </c>
      <c r="Y92" s="27">
        <f>CONCATENATE(Input!$R$8)</f>
      </c>
      <c r="Z92" s="27">
        <f>CONCATENATE(Input!$Y$8)</f>
      </c>
      <c r="AA92" s="27" t="str">
        <f>TEXT(Input!$V$18,"yyyymmdd")</f>
        <v>19000100</v>
      </c>
      <c r="AB92" s="27" t="s">
        <v>54</v>
      </c>
      <c r="AC92" s="27">
        <f>CONCATENATE(Input!G117)</f>
      </c>
    </row>
    <row r="93" spans="1:29" ht="15" customHeight="1">
      <c r="A93" s="21">
        <v>86</v>
      </c>
      <c r="B93" s="27" t="s">
        <v>79</v>
      </c>
      <c r="C93" s="27">
        <f>CONCATENATE(UPPER(Input!$J$13))</f>
      </c>
      <c r="D93" s="27">
        <f>CONCATENATE(Input!G118)</f>
      </c>
      <c r="E93" s="93" t="str">
        <f>TEXT(Input!P118,"0.00")</f>
        <v>0.00</v>
      </c>
      <c r="F93" s="27">
        <f>UPPER(CONCATENATE(Input!S118))</f>
      </c>
      <c r="G93" s="27">
        <f>UPPER(CONCATENATE(Input!S118))</f>
      </c>
      <c r="H93" s="93" t="str">
        <f>TEXT(Input!U118,"0.00")</f>
        <v>0.00</v>
      </c>
      <c r="I93" s="26"/>
      <c r="J93" s="27">
        <f>CONCATENATE(Input!$F$3)</f>
      </c>
      <c r="K93" s="27" t="s">
        <v>80</v>
      </c>
      <c r="L93" s="28">
        <f>IF(Input!$AC$18,CONCATENATE(LEFT(Input!$C118,8)),"")</f>
      </c>
      <c r="M93" s="28">
        <f>CONCATENATE(Input!$T$6)</f>
      </c>
      <c r="N93" s="27">
        <f>CONCATENATE(Input!$L$3)</f>
      </c>
      <c r="O93" s="27">
        <f>CONCATENATE(Input!$H$8)</f>
      </c>
      <c r="P93" s="27">
        <f>CONCATENATE(Input!$H$9)</f>
      </c>
      <c r="Q93" s="27">
        <f>CONCATENATE(Input!$H$7)</f>
      </c>
      <c r="R93" s="27">
        <f>CONCATENATE(Input!$R$9)</f>
      </c>
      <c r="S93" s="27">
        <f>CONCATENATE(Input!$H$6)</f>
      </c>
      <c r="T93" s="27" t="s">
        <v>81</v>
      </c>
      <c r="U93" s="27">
        <f>IF(Input!$AC$18,"",CONCATENATE(Input!$C118))</f>
      </c>
      <c r="V93" s="27">
        <f>CONCATENATE(Input!$S$3)</f>
      </c>
      <c r="W93" s="27">
        <f>CONCATENATE(Input!$R$7)</f>
      </c>
      <c r="X93" s="27">
        <f>CONCATENATE(Input!$Y$7)</f>
      </c>
      <c r="Y93" s="27">
        <f>CONCATENATE(Input!$R$8)</f>
      </c>
      <c r="Z93" s="27">
        <f>CONCATENATE(Input!$Y$8)</f>
      </c>
      <c r="AA93" s="27" t="str">
        <f>TEXT(Input!$V$18,"yyyymmdd")</f>
        <v>19000100</v>
      </c>
      <c r="AB93" s="27" t="s">
        <v>54</v>
      </c>
      <c r="AC93" s="27">
        <f>CONCATENATE(Input!G118)</f>
      </c>
    </row>
    <row r="94" spans="1:29" ht="15" customHeight="1">
      <c r="A94" s="26">
        <v>87</v>
      </c>
      <c r="B94" s="27" t="s">
        <v>79</v>
      </c>
      <c r="C94" s="27">
        <f>CONCATENATE(UPPER(Input!$J$13))</f>
      </c>
      <c r="D94" s="27">
        <f>CONCATENATE(Input!G119)</f>
      </c>
      <c r="E94" s="93" t="str">
        <f>TEXT(Input!P119,"0.00")</f>
        <v>0.00</v>
      </c>
      <c r="F94" s="27">
        <f>UPPER(CONCATENATE(Input!S119))</f>
      </c>
      <c r="G94" s="27">
        <f>UPPER(CONCATENATE(Input!S119))</f>
      </c>
      <c r="H94" s="93" t="str">
        <f>TEXT(Input!U119,"0.00")</f>
        <v>0.00</v>
      </c>
      <c r="I94" s="26"/>
      <c r="J94" s="27">
        <f>CONCATENATE(Input!$F$3)</f>
      </c>
      <c r="K94" s="27" t="s">
        <v>80</v>
      </c>
      <c r="L94" s="28">
        <f>IF(Input!$AC$18,CONCATENATE(LEFT(Input!$C119,8)),"")</f>
      </c>
      <c r="M94" s="28">
        <f>CONCATENATE(Input!$T$6)</f>
      </c>
      <c r="N94" s="27">
        <f>CONCATENATE(Input!$L$3)</f>
      </c>
      <c r="O94" s="27">
        <f>CONCATENATE(Input!$H$8)</f>
      </c>
      <c r="P94" s="27">
        <f>CONCATENATE(Input!$H$9)</f>
      </c>
      <c r="Q94" s="27">
        <f>CONCATENATE(Input!$H$7)</f>
      </c>
      <c r="R94" s="27">
        <f>CONCATENATE(Input!$R$9)</f>
      </c>
      <c r="S94" s="27">
        <f>CONCATENATE(Input!$H$6)</f>
      </c>
      <c r="T94" s="27" t="s">
        <v>81</v>
      </c>
      <c r="U94" s="27">
        <f>IF(Input!$AC$18,"",CONCATENATE(Input!$C119))</f>
      </c>
      <c r="V94" s="27">
        <f>CONCATENATE(Input!$S$3)</f>
      </c>
      <c r="W94" s="27">
        <f>CONCATENATE(Input!$R$7)</f>
      </c>
      <c r="X94" s="27">
        <f>CONCATENATE(Input!$Y$7)</f>
      </c>
      <c r="Y94" s="27">
        <f>CONCATENATE(Input!$R$8)</f>
      </c>
      <c r="Z94" s="27">
        <f>CONCATENATE(Input!$Y$8)</f>
      </c>
      <c r="AA94" s="27" t="str">
        <f>TEXT(Input!$V$18,"yyyymmdd")</f>
        <v>19000100</v>
      </c>
      <c r="AB94" s="27" t="s">
        <v>54</v>
      </c>
      <c r="AC94" s="27">
        <f>CONCATENATE(Input!G119)</f>
      </c>
    </row>
    <row r="95" spans="1:29" ht="15" customHeight="1">
      <c r="A95" s="21">
        <v>88</v>
      </c>
      <c r="B95" s="27" t="s">
        <v>79</v>
      </c>
      <c r="C95" s="27">
        <f>CONCATENATE(UPPER(Input!$J$13))</f>
      </c>
      <c r="D95" s="27">
        <f>CONCATENATE(Input!G120)</f>
      </c>
      <c r="E95" s="93" t="str">
        <f>TEXT(Input!P120,"0.00")</f>
        <v>0.00</v>
      </c>
      <c r="F95" s="27">
        <f>UPPER(CONCATENATE(Input!S120))</f>
      </c>
      <c r="G95" s="27">
        <f>UPPER(CONCATENATE(Input!S120))</f>
      </c>
      <c r="H95" s="93" t="str">
        <f>TEXT(Input!U120,"0.00")</f>
        <v>0.00</v>
      </c>
      <c r="I95" s="26"/>
      <c r="J95" s="27">
        <f>CONCATENATE(Input!$F$3)</f>
      </c>
      <c r="K95" s="27" t="s">
        <v>80</v>
      </c>
      <c r="L95" s="28">
        <f>IF(Input!$AC$18,CONCATENATE(LEFT(Input!$C120,8)),"")</f>
      </c>
      <c r="M95" s="28">
        <f>CONCATENATE(Input!$T$6)</f>
      </c>
      <c r="N95" s="27">
        <f>CONCATENATE(Input!$L$3)</f>
      </c>
      <c r="O95" s="27">
        <f>CONCATENATE(Input!$H$8)</f>
      </c>
      <c r="P95" s="27">
        <f>CONCATENATE(Input!$H$9)</f>
      </c>
      <c r="Q95" s="27">
        <f>CONCATENATE(Input!$H$7)</f>
      </c>
      <c r="R95" s="27">
        <f>CONCATENATE(Input!$R$9)</f>
      </c>
      <c r="S95" s="27">
        <f>CONCATENATE(Input!$H$6)</f>
      </c>
      <c r="T95" s="27" t="s">
        <v>81</v>
      </c>
      <c r="U95" s="27">
        <f>IF(Input!$AC$18,"",CONCATENATE(Input!$C120))</f>
      </c>
      <c r="V95" s="27">
        <f>CONCATENATE(Input!$S$3)</f>
      </c>
      <c r="W95" s="27">
        <f>CONCATENATE(Input!$R$7)</f>
      </c>
      <c r="X95" s="27">
        <f>CONCATENATE(Input!$Y$7)</f>
      </c>
      <c r="Y95" s="27">
        <f>CONCATENATE(Input!$R$8)</f>
      </c>
      <c r="Z95" s="27">
        <f>CONCATENATE(Input!$Y$8)</f>
      </c>
      <c r="AA95" s="27" t="str">
        <f>TEXT(Input!$V$18,"yyyymmdd")</f>
        <v>19000100</v>
      </c>
      <c r="AB95" s="27" t="s">
        <v>54</v>
      </c>
      <c r="AC95" s="27">
        <f>CONCATENATE(Input!G120)</f>
      </c>
    </row>
    <row r="96" spans="1:29" ht="15" customHeight="1">
      <c r="A96" s="21">
        <v>89</v>
      </c>
      <c r="B96" s="27" t="s">
        <v>79</v>
      </c>
      <c r="C96" s="27">
        <f>CONCATENATE(UPPER(Input!$J$13))</f>
      </c>
      <c r="D96" s="27">
        <f>CONCATENATE(Input!G121)</f>
      </c>
      <c r="E96" s="93" t="str">
        <f>TEXT(Input!P121,"0.00")</f>
        <v>0.00</v>
      </c>
      <c r="F96" s="27">
        <f>UPPER(CONCATENATE(Input!S121))</f>
      </c>
      <c r="G96" s="27">
        <f>UPPER(CONCATENATE(Input!S121))</f>
      </c>
      <c r="H96" s="93" t="str">
        <f>TEXT(Input!U121,"0.00")</f>
        <v>0.00</v>
      </c>
      <c r="I96" s="26"/>
      <c r="J96" s="27">
        <f>CONCATENATE(Input!$F$3)</f>
      </c>
      <c r="K96" s="27" t="s">
        <v>80</v>
      </c>
      <c r="L96" s="28">
        <f>IF(Input!$AC$18,CONCATENATE(LEFT(Input!$C121,8)),"")</f>
      </c>
      <c r="M96" s="28">
        <f>CONCATENATE(Input!$T$6)</f>
      </c>
      <c r="N96" s="27">
        <f>CONCATENATE(Input!$L$3)</f>
      </c>
      <c r="O96" s="27">
        <f>CONCATENATE(Input!$H$8)</f>
      </c>
      <c r="P96" s="27">
        <f>CONCATENATE(Input!$H$9)</f>
      </c>
      <c r="Q96" s="27">
        <f>CONCATENATE(Input!$H$7)</f>
      </c>
      <c r="R96" s="27">
        <f>CONCATENATE(Input!$R$9)</f>
      </c>
      <c r="S96" s="27">
        <f>CONCATENATE(Input!$H$6)</f>
      </c>
      <c r="T96" s="27" t="s">
        <v>81</v>
      </c>
      <c r="U96" s="27">
        <f>IF(Input!$AC$18,"",CONCATENATE(Input!$C121))</f>
      </c>
      <c r="V96" s="27">
        <f>CONCATENATE(Input!$S$3)</f>
      </c>
      <c r="W96" s="27">
        <f>CONCATENATE(Input!$R$7)</f>
      </c>
      <c r="X96" s="27">
        <f>CONCATENATE(Input!$Y$7)</f>
      </c>
      <c r="Y96" s="27">
        <f>CONCATENATE(Input!$R$8)</f>
      </c>
      <c r="Z96" s="27">
        <f>CONCATENATE(Input!$Y$8)</f>
      </c>
      <c r="AA96" s="27" t="str">
        <f>TEXT(Input!$V$18,"yyyymmdd")</f>
        <v>19000100</v>
      </c>
      <c r="AB96" s="27" t="s">
        <v>54</v>
      </c>
      <c r="AC96" s="27">
        <f>CONCATENATE(Input!G121)</f>
      </c>
    </row>
    <row r="97" spans="1:29" ht="15" customHeight="1">
      <c r="A97" s="26">
        <v>90</v>
      </c>
      <c r="B97" s="27" t="s">
        <v>79</v>
      </c>
      <c r="C97" s="27">
        <f>CONCATENATE(UPPER(Input!$J$13))</f>
      </c>
      <c r="D97" s="27">
        <f>CONCATENATE(Input!G122)</f>
      </c>
      <c r="E97" s="93" t="str">
        <f>TEXT(Input!P122,"0.00")</f>
        <v>0.00</v>
      </c>
      <c r="F97" s="27">
        <f>UPPER(CONCATENATE(Input!S122))</f>
      </c>
      <c r="G97" s="27">
        <f>UPPER(CONCATENATE(Input!S122))</f>
      </c>
      <c r="H97" s="93" t="str">
        <f>TEXT(Input!U122,"0.00")</f>
        <v>0.00</v>
      </c>
      <c r="I97" s="26"/>
      <c r="J97" s="27">
        <f>CONCATENATE(Input!$F$3)</f>
      </c>
      <c r="K97" s="27" t="s">
        <v>80</v>
      </c>
      <c r="L97" s="28">
        <f>IF(Input!$AC$18,CONCATENATE(LEFT(Input!$C122,8)),"")</f>
      </c>
      <c r="M97" s="28">
        <f>CONCATENATE(Input!$T$6)</f>
      </c>
      <c r="N97" s="27">
        <f>CONCATENATE(Input!$L$3)</f>
      </c>
      <c r="O97" s="27">
        <f>CONCATENATE(Input!$H$8)</f>
      </c>
      <c r="P97" s="27">
        <f>CONCATENATE(Input!$H$9)</f>
      </c>
      <c r="Q97" s="27">
        <f>CONCATENATE(Input!$H$7)</f>
      </c>
      <c r="R97" s="27">
        <f>CONCATENATE(Input!$R$9)</f>
      </c>
      <c r="S97" s="27">
        <f>CONCATENATE(Input!$H$6)</f>
      </c>
      <c r="T97" s="27" t="s">
        <v>81</v>
      </c>
      <c r="U97" s="27">
        <f>IF(Input!$AC$18,"",CONCATENATE(Input!$C122))</f>
      </c>
      <c r="V97" s="27">
        <f>CONCATENATE(Input!$S$3)</f>
      </c>
      <c r="W97" s="27">
        <f>CONCATENATE(Input!$R$7)</f>
      </c>
      <c r="X97" s="27">
        <f>CONCATENATE(Input!$Y$7)</f>
      </c>
      <c r="Y97" s="27">
        <f>CONCATENATE(Input!$R$8)</f>
      </c>
      <c r="Z97" s="27">
        <f>CONCATENATE(Input!$Y$8)</f>
      </c>
      <c r="AA97" s="27" t="str">
        <f>TEXT(Input!$V$18,"yyyymmdd")</f>
        <v>19000100</v>
      </c>
      <c r="AB97" s="27" t="s">
        <v>54</v>
      </c>
      <c r="AC97" s="27">
        <f>CONCATENATE(Input!G122)</f>
      </c>
    </row>
    <row r="98" spans="1:29" ht="15" customHeight="1">
      <c r="A98" s="21">
        <v>91</v>
      </c>
      <c r="B98" s="27" t="s">
        <v>79</v>
      </c>
      <c r="C98" s="27">
        <f>CONCATENATE(UPPER(Input!$J$13))</f>
      </c>
      <c r="D98" s="27">
        <f>CONCATENATE(Input!G123)</f>
      </c>
      <c r="E98" s="93" t="str">
        <f>TEXT(Input!P123,"0.00")</f>
        <v>0.00</v>
      </c>
      <c r="F98" s="27">
        <f>UPPER(CONCATENATE(Input!S123))</f>
      </c>
      <c r="G98" s="27">
        <f>UPPER(CONCATENATE(Input!S123))</f>
      </c>
      <c r="H98" s="93" t="str">
        <f>TEXT(Input!U123,"0.00")</f>
        <v>0.00</v>
      </c>
      <c r="I98" s="26"/>
      <c r="J98" s="27">
        <f>CONCATENATE(Input!$F$3)</f>
      </c>
      <c r="K98" s="27" t="s">
        <v>80</v>
      </c>
      <c r="L98" s="28">
        <f>IF(Input!$AC$18,CONCATENATE(LEFT(Input!$C123,8)),"")</f>
      </c>
      <c r="M98" s="28">
        <f>CONCATENATE(Input!$T$6)</f>
      </c>
      <c r="N98" s="27">
        <f>CONCATENATE(Input!$L$3)</f>
      </c>
      <c r="O98" s="27">
        <f>CONCATENATE(Input!$H$8)</f>
      </c>
      <c r="P98" s="27">
        <f>CONCATENATE(Input!$H$9)</f>
      </c>
      <c r="Q98" s="27">
        <f>CONCATENATE(Input!$H$7)</f>
      </c>
      <c r="R98" s="27">
        <f>CONCATENATE(Input!$R$9)</f>
      </c>
      <c r="S98" s="27">
        <f>CONCATENATE(Input!$H$6)</f>
      </c>
      <c r="T98" s="27" t="s">
        <v>81</v>
      </c>
      <c r="U98" s="27">
        <f>IF(Input!$AC$18,"",CONCATENATE(Input!$C123))</f>
      </c>
      <c r="V98" s="27">
        <f>CONCATENATE(Input!$S$3)</f>
      </c>
      <c r="W98" s="27">
        <f>CONCATENATE(Input!$R$7)</f>
      </c>
      <c r="X98" s="27">
        <f>CONCATENATE(Input!$Y$7)</f>
      </c>
      <c r="Y98" s="27">
        <f>CONCATENATE(Input!$R$8)</f>
      </c>
      <c r="Z98" s="27">
        <f>CONCATENATE(Input!$Y$8)</f>
      </c>
      <c r="AA98" s="27" t="str">
        <f>TEXT(Input!$V$18,"yyyymmdd")</f>
        <v>19000100</v>
      </c>
      <c r="AB98" s="27" t="s">
        <v>54</v>
      </c>
      <c r="AC98" s="27">
        <f>CONCATENATE(Input!G123)</f>
      </c>
    </row>
    <row r="99" spans="1:29" ht="15" customHeight="1">
      <c r="A99" s="26">
        <v>92</v>
      </c>
      <c r="B99" s="27" t="s">
        <v>79</v>
      </c>
      <c r="C99" s="27">
        <f>CONCATENATE(UPPER(Input!$J$13))</f>
      </c>
      <c r="D99" s="27">
        <f>CONCATENATE(Input!G124)</f>
      </c>
      <c r="E99" s="93" t="str">
        <f>TEXT(Input!P124,"0.00")</f>
        <v>0.00</v>
      </c>
      <c r="F99" s="27">
        <f>UPPER(CONCATENATE(Input!S124))</f>
      </c>
      <c r="G99" s="27">
        <f>UPPER(CONCATENATE(Input!S124))</f>
      </c>
      <c r="H99" s="93" t="str">
        <f>TEXT(Input!U124,"0.00")</f>
        <v>0.00</v>
      </c>
      <c r="I99" s="26"/>
      <c r="J99" s="27">
        <f>CONCATENATE(Input!$F$3)</f>
      </c>
      <c r="K99" s="27" t="s">
        <v>80</v>
      </c>
      <c r="L99" s="28">
        <f>IF(Input!$AC$18,CONCATENATE(LEFT(Input!$C124,8)),"")</f>
      </c>
      <c r="M99" s="28">
        <f>CONCATENATE(Input!$T$6)</f>
      </c>
      <c r="N99" s="27">
        <f>CONCATENATE(Input!$L$3)</f>
      </c>
      <c r="O99" s="27">
        <f>CONCATENATE(Input!$H$8)</f>
      </c>
      <c r="P99" s="27">
        <f>CONCATENATE(Input!$H$9)</f>
      </c>
      <c r="Q99" s="27">
        <f>CONCATENATE(Input!$H$7)</f>
      </c>
      <c r="R99" s="27">
        <f>CONCATENATE(Input!$R$9)</f>
      </c>
      <c r="S99" s="27">
        <f>CONCATENATE(Input!$H$6)</f>
      </c>
      <c r="T99" s="27" t="s">
        <v>81</v>
      </c>
      <c r="U99" s="27">
        <f>IF(Input!$AC$18,"",CONCATENATE(Input!$C124))</f>
      </c>
      <c r="V99" s="27">
        <f>CONCATENATE(Input!$S$3)</f>
      </c>
      <c r="W99" s="27">
        <f>CONCATENATE(Input!$R$7)</f>
      </c>
      <c r="X99" s="27">
        <f>CONCATENATE(Input!$Y$7)</f>
      </c>
      <c r="Y99" s="27">
        <f>CONCATENATE(Input!$R$8)</f>
      </c>
      <c r="Z99" s="27">
        <f>CONCATENATE(Input!$Y$8)</f>
      </c>
      <c r="AA99" s="27" t="str">
        <f>TEXT(Input!$V$18,"yyyymmdd")</f>
        <v>19000100</v>
      </c>
      <c r="AB99" s="27" t="s">
        <v>54</v>
      </c>
      <c r="AC99" s="27">
        <f>CONCATENATE(Input!G124)</f>
      </c>
    </row>
    <row r="100" spans="1:29" ht="15" customHeight="1">
      <c r="A100" s="21">
        <v>93</v>
      </c>
      <c r="B100" s="27" t="s">
        <v>79</v>
      </c>
      <c r="C100" s="27">
        <f>CONCATENATE(UPPER(Input!$J$13))</f>
      </c>
      <c r="D100" s="27">
        <f>CONCATENATE(Input!G125)</f>
      </c>
      <c r="E100" s="93" t="str">
        <f>TEXT(Input!P125,"0.00")</f>
        <v>0.00</v>
      </c>
      <c r="F100" s="27">
        <f>UPPER(CONCATENATE(Input!S125))</f>
      </c>
      <c r="G100" s="27">
        <f>UPPER(CONCATENATE(Input!S125))</f>
      </c>
      <c r="H100" s="93" t="str">
        <f>TEXT(Input!U125,"0.00")</f>
        <v>0.00</v>
      </c>
      <c r="I100" s="26"/>
      <c r="J100" s="27">
        <f>CONCATENATE(Input!$F$3)</f>
      </c>
      <c r="K100" s="27" t="s">
        <v>80</v>
      </c>
      <c r="L100" s="28">
        <f>IF(Input!$AC$18,CONCATENATE(LEFT(Input!$C125,8)),"")</f>
      </c>
      <c r="M100" s="28">
        <f>CONCATENATE(Input!$T$6)</f>
      </c>
      <c r="N100" s="27">
        <f>CONCATENATE(Input!$L$3)</f>
      </c>
      <c r="O100" s="27">
        <f>CONCATENATE(Input!$H$8)</f>
      </c>
      <c r="P100" s="27">
        <f>CONCATENATE(Input!$H$9)</f>
      </c>
      <c r="Q100" s="27">
        <f>CONCATENATE(Input!$H$7)</f>
      </c>
      <c r="R100" s="27">
        <f>CONCATENATE(Input!$R$9)</f>
      </c>
      <c r="S100" s="27">
        <f>CONCATENATE(Input!$H$6)</f>
      </c>
      <c r="T100" s="27" t="s">
        <v>81</v>
      </c>
      <c r="U100" s="27">
        <f>IF(Input!$AC$18,"",CONCATENATE(Input!$C125))</f>
      </c>
      <c r="V100" s="27">
        <f>CONCATENATE(Input!$S$3)</f>
      </c>
      <c r="W100" s="27">
        <f>CONCATENATE(Input!$R$7)</f>
      </c>
      <c r="X100" s="27">
        <f>CONCATENATE(Input!$Y$7)</f>
      </c>
      <c r="Y100" s="27">
        <f>CONCATENATE(Input!$R$8)</f>
      </c>
      <c r="Z100" s="27">
        <f>CONCATENATE(Input!$Y$8)</f>
      </c>
      <c r="AA100" s="27" t="str">
        <f>TEXT(Input!$V$18,"yyyymmdd")</f>
        <v>19000100</v>
      </c>
      <c r="AB100" s="27" t="s">
        <v>54</v>
      </c>
      <c r="AC100" s="27">
        <f>CONCATENATE(Input!G125)</f>
      </c>
    </row>
    <row r="101" spans="1:29" ht="15" customHeight="1">
      <c r="A101" s="26">
        <v>94</v>
      </c>
      <c r="B101" s="27" t="s">
        <v>79</v>
      </c>
      <c r="C101" s="27">
        <f>CONCATENATE(UPPER(Input!$J$13))</f>
      </c>
      <c r="D101" s="27">
        <f>CONCATENATE(Input!G126)</f>
      </c>
      <c r="E101" s="93" t="str">
        <f>TEXT(Input!P126,"0.00")</f>
        <v>0.00</v>
      </c>
      <c r="F101" s="27">
        <f>UPPER(CONCATENATE(Input!S126))</f>
      </c>
      <c r="G101" s="27">
        <f>UPPER(CONCATENATE(Input!S126))</f>
      </c>
      <c r="H101" s="93" t="str">
        <f>TEXT(Input!U126,"0.00")</f>
        <v>0.00</v>
      </c>
      <c r="I101" s="26"/>
      <c r="J101" s="27">
        <f>CONCATENATE(Input!$F$3)</f>
      </c>
      <c r="K101" s="27" t="s">
        <v>80</v>
      </c>
      <c r="L101" s="28">
        <f>IF(Input!$AC$18,CONCATENATE(LEFT(Input!$C126,8)),"")</f>
      </c>
      <c r="M101" s="28">
        <f>CONCATENATE(Input!$T$6)</f>
      </c>
      <c r="N101" s="27">
        <f>CONCATENATE(Input!$L$3)</f>
      </c>
      <c r="O101" s="27">
        <f>CONCATENATE(Input!$H$8)</f>
      </c>
      <c r="P101" s="27">
        <f>CONCATENATE(Input!$H$9)</f>
      </c>
      <c r="Q101" s="27">
        <f>CONCATENATE(Input!$H$7)</f>
      </c>
      <c r="R101" s="27">
        <f>CONCATENATE(Input!$R$9)</f>
      </c>
      <c r="S101" s="27">
        <f>CONCATENATE(Input!$H$6)</f>
      </c>
      <c r="T101" s="27" t="s">
        <v>81</v>
      </c>
      <c r="U101" s="27">
        <f>IF(Input!$AC$18,"",CONCATENATE(Input!$C126))</f>
      </c>
      <c r="V101" s="27">
        <f>CONCATENATE(Input!$S$3)</f>
      </c>
      <c r="W101" s="27">
        <f>CONCATENATE(Input!$R$7)</f>
      </c>
      <c r="X101" s="27">
        <f>CONCATENATE(Input!$Y$7)</f>
      </c>
      <c r="Y101" s="27">
        <f>CONCATENATE(Input!$R$8)</f>
      </c>
      <c r="Z101" s="27">
        <f>CONCATENATE(Input!$Y$8)</f>
      </c>
      <c r="AA101" s="27" t="str">
        <f>TEXT(Input!$V$18,"yyyymmdd")</f>
        <v>19000100</v>
      </c>
      <c r="AB101" s="27" t="s">
        <v>54</v>
      </c>
      <c r="AC101" s="27">
        <f>CONCATENATE(Input!G126)</f>
      </c>
    </row>
    <row r="102" spans="1:29" ht="15" customHeight="1">
      <c r="A102" s="21">
        <v>95</v>
      </c>
      <c r="B102" s="27" t="s">
        <v>79</v>
      </c>
      <c r="C102" s="27">
        <f>CONCATENATE(UPPER(Input!$J$13))</f>
      </c>
      <c r="D102" s="27">
        <f>CONCATENATE(Input!G127)</f>
      </c>
      <c r="E102" s="93" t="str">
        <f>TEXT(Input!P127,"0.00")</f>
        <v>0.00</v>
      </c>
      <c r="F102" s="27">
        <f>UPPER(CONCATENATE(Input!S127))</f>
      </c>
      <c r="G102" s="27">
        <f>UPPER(CONCATENATE(Input!S127))</f>
      </c>
      <c r="H102" s="93" t="str">
        <f>TEXT(Input!U127,"0.00")</f>
        <v>0.00</v>
      </c>
      <c r="I102" s="26"/>
      <c r="J102" s="27">
        <f>CONCATENATE(Input!$F$3)</f>
      </c>
      <c r="K102" s="27" t="s">
        <v>80</v>
      </c>
      <c r="L102" s="28">
        <f>IF(Input!$AC$18,CONCATENATE(LEFT(Input!$C127,8)),"")</f>
      </c>
      <c r="M102" s="28">
        <f>CONCATENATE(Input!$T$6)</f>
      </c>
      <c r="N102" s="27">
        <f>CONCATENATE(Input!$L$3)</f>
      </c>
      <c r="O102" s="27">
        <f>CONCATENATE(Input!$H$8)</f>
      </c>
      <c r="P102" s="27">
        <f>CONCATENATE(Input!$H$9)</f>
      </c>
      <c r="Q102" s="27">
        <f>CONCATENATE(Input!$H$7)</f>
      </c>
      <c r="R102" s="27">
        <f>CONCATENATE(Input!$R$9)</f>
      </c>
      <c r="S102" s="27">
        <f>CONCATENATE(Input!$H$6)</f>
      </c>
      <c r="T102" s="27" t="s">
        <v>81</v>
      </c>
      <c r="U102" s="27">
        <f>IF(Input!$AC$18,"",CONCATENATE(Input!$C127))</f>
      </c>
      <c r="V102" s="27">
        <f>CONCATENATE(Input!$S$3)</f>
      </c>
      <c r="W102" s="27">
        <f>CONCATENATE(Input!$R$7)</f>
      </c>
      <c r="X102" s="27">
        <f>CONCATENATE(Input!$Y$7)</f>
      </c>
      <c r="Y102" s="27">
        <f>CONCATENATE(Input!$R$8)</f>
      </c>
      <c r="Z102" s="27">
        <f>CONCATENATE(Input!$Y$8)</f>
      </c>
      <c r="AA102" s="27" t="str">
        <f>TEXT(Input!$V$18,"yyyymmdd")</f>
        <v>19000100</v>
      </c>
      <c r="AB102" s="27" t="s">
        <v>54</v>
      </c>
      <c r="AC102" s="27">
        <f>CONCATENATE(Input!G127)</f>
      </c>
    </row>
    <row r="103" spans="1:29" ht="15" customHeight="1">
      <c r="A103" s="26">
        <v>96</v>
      </c>
      <c r="B103" s="27" t="s">
        <v>79</v>
      </c>
      <c r="C103" s="27">
        <f>CONCATENATE(UPPER(Input!$J$13))</f>
      </c>
      <c r="D103" s="27">
        <f>CONCATENATE(Input!G128)</f>
      </c>
      <c r="E103" s="93" t="str">
        <f>TEXT(Input!P128,"0.00")</f>
        <v>0.00</v>
      </c>
      <c r="F103" s="27">
        <f>UPPER(CONCATENATE(Input!S128))</f>
      </c>
      <c r="G103" s="27">
        <f>UPPER(CONCATENATE(Input!S128))</f>
      </c>
      <c r="H103" s="93" t="str">
        <f>TEXT(Input!U128,"0.00")</f>
        <v>0.00</v>
      </c>
      <c r="I103" s="26"/>
      <c r="J103" s="27">
        <f>CONCATENATE(Input!$F$3)</f>
      </c>
      <c r="K103" s="27" t="s">
        <v>80</v>
      </c>
      <c r="L103" s="28">
        <f>IF(Input!$AC$18,CONCATENATE(LEFT(Input!$C128,8)),"")</f>
      </c>
      <c r="M103" s="28">
        <f>CONCATENATE(Input!$T$6)</f>
      </c>
      <c r="N103" s="27">
        <f>CONCATENATE(Input!$L$3)</f>
      </c>
      <c r="O103" s="27">
        <f>CONCATENATE(Input!$H$8)</f>
      </c>
      <c r="P103" s="27">
        <f>CONCATENATE(Input!$H$9)</f>
      </c>
      <c r="Q103" s="27">
        <f>CONCATENATE(Input!$H$7)</f>
      </c>
      <c r="R103" s="27">
        <f>CONCATENATE(Input!$R$9)</f>
      </c>
      <c r="S103" s="27">
        <f>CONCATENATE(Input!$H$6)</f>
      </c>
      <c r="T103" s="27" t="s">
        <v>81</v>
      </c>
      <c r="U103" s="27">
        <f>IF(Input!$AC$18,"",CONCATENATE(Input!$C128))</f>
      </c>
      <c r="V103" s="27">
        <f>CONCATENATE(Input!$S$3)</f>
      </c>
      <c r="W103" s="27">
        <f>CONCATENATE(Input!$R$7)</f>
      </c>
      <c r="X103" s="27">
        <f>CONCATENATE(Input!$Y$7)</f>
      </c>
      <c r="Y103" s="27">
        <f>CONCATENATE(Input!$R$8)</f>
      </c>
      <c r="Z103" s="27">
        <f>CONCATENATE(Input!$Y$8)</f>
      </c>
      <c r="AA103" s="27" t="str">
        <f>TEXT(Input!$V$18,"yyyymmdd")</f>
        <v>19000100</v>
      </c>
      <c r="AB103" s="27" t="s">
        <v>54</v>
      </c>
      <c r="AC103" s="27">
        <f>CONCATENATE(Input!G128)</f>
      </c>
    </row>
    <row r="104" spans="1:29" ht="15" customHeight="1">
      <c r="A104" s="21">
        <v>97</v>
      </c>
      <c r="B104" s="27" t="s">
        <v>79</v>
      </c>
      <c r="C104" s="27">
        <f>CONCATENATE(UPPER(Input!$J$13))</f>
      </c>
      <c r="D104" s="27">
        <f>CONCATENATE(Input!G129)</f>
      </c>
      <c r="E104" s="93" t="str">
        <f>TEXT(Input!P129,"0.00")</f>
        <v>0.00</v>
      </c>
      <c r="F104" s="27">
        <f>UPPER(CONCATENATE(Input!S129))</f>
      </c>
      <c r="G104" s="27">
        <f>UPPER(CONCATENATE(Input!S129))</f>
      </c>
      <c r="H104" s="93" t="str">
        <f>TEXT(Input!U129,"0.00")</f>
        <v>0.00</v>
      </c>
      <c r="I104" s="26"/>
      <c r="J104" s="27">
        <f>CONCATENATE(Input!$F$3)</f>
      </c>
      <c r="K104" s="27" t="s">
        <v>80</v>
      </c>
      <c r="L104" s="28">
        <f>IF(Input!$AC$18,CONCATENATE(LEFT(Input!$C129,8)),"")</f>
      </c>
      <c r="M104" s="28">
        <f>CONCATENATE(Input!$T$6)</f>
      </c>
      <c r="N104" s="27">
        <f>CONCATENATE(Input!$L$3)</f>
      </c>
      <c r="O104" s="27">
        <f>CONCATENATE(Input!$H$8)</f>
      </c>
      <c r="P104" s="27">
        <f>CONCATENATE(Input!$H$9)</f>
      </c>
      <c r="Q104" s="27">
        <f>CONCATENATE(Input!$H$7)</f>
      </c>
      <c r="R104" s="27">
        <f>CONCATENATE(Input!$R$9)</f>
      </c>
      <c r="S104" s="27">
        <f>CONCATENATE(Input!$H$6)</f>
      </c>
      <c r="T104" s="27" t="s">
        <v>81</v>
      </c>
      <c r="U104" s="27">
        <f>IF(Input!$AC$18,"",CONCATENATE(Input!$C129))</f>
      </c>
      <c r="V104" s="27">
        <f>CONCATENATE(Input!$S$3)</f>
      </c>
      <c r="W104" s="27">
        <f>CONCATENATE(Input!$R$7)</f>
      </c>
      <c r="X104" s="27">
        <f>CONCATENATE(Input!$Y$7)</f>
      </c>
      <c r="Y104" s="27">
        <f>CONCATENATE(Input!$R$8)</f>
      </c>
      <c r="Z104" s="27">
        <f>CONCATENATE(Input!$Y$8)</f>
      </c>
      <c r="AA104" s="27" t="str">
        <f>TEXT(Input!$V$18,"yyyymmdd")</f>
        <v>19000100</v>
      </c>
      <c r="AB104" s="27" t="s">
        <v>54</v>
      </c>
      <c r="AC104" s="27">
        <f>CONCATENATE(Input!G129)</f>
      </c>
    </row>
    <row r="105" spans="1:29" ht="15" customHeight="1">
      <c r="A105" s="26">
        <v>98</v>
      </c>
      <c r="B105" s="27" t="s">
        <v>79</v>
      </c>
      <c r="C105" s="27">
        <f>CONCATENATE(UPPER(Input!$J$13))</f>
      </c>
      <c r="D105" s="27">
        <f>CONCATENATE(Input!G130)</f>
      </c>
      <c r="E105" s="93" t="str">
        <f>TEXT(Input!P130,"0.00")</f>
        <v>0.00</v>
      </c>
      <c r="F105" s="27">
        <f>UPPER(CONCATENATE(Input!S130))</f>
      </c>
      <c r="G105" s="27">
        <f>UPPER(CONCATENATE(Input!S130))</f>
      </c>
      <c r="H105" s="93" t="str">
        <f>TEXT(Input!U130,"0.00")</f>
        <v>0.00</v>
      </c>
      <c r="I105" s="26"/>
      <c r="J105" s="27">
        <f>CONCATENATE(Input!$F$3)</f>
      </c>
      <c r="K105" s="27" t="s">
        <v>80</v>
      </c>
      <c r="L105" s="28">
        <f>IF(Input!$AC$18,CONCATENATE(LEFT(Input!$C130,8)),"")</f>
      </c>
      <c r="M105" s="28">
        <f>CONCATENATE(Input!$T$6)</f>
      </c>
      <c r="N105" s="27">
        <f>CONCATENATE(Input!$L$3)</f>
      </c>
      <c r="O105" s="27">
        <f>CONCATENATE(Input!$H$8)</f>
      </c>
      <c r="P105" s="27">
        <f>CONCATENATE(Input!$H$9)</f>
      </c>
      <c r="Q105" s="27">
        <f>CONCATENATE(Input!$H$7)</f>
      </c>
      <c r="R105" s="27">
        <f>CONCATENATE(Input!$R$9)</f>
      </c>
      <c r="S105" s="27">
        <f>CONCATENATE(Input!$H$6)</f>
      </c>
      <c r="T105" s="27" t="s">
        <v>81</v>
      </c>
      <c r="U105" s="27">
        <f>IF(Input!$AC$18,"",CONCATENATE(Input!$C130))</f>
      </c>
      <c r="V105" s="27">
        <f>CONCATENATE(Input!$S$3)</f>
      </c>
      <c r="W105" s="27">
        <f>CONCATENATE(Input!$R$7)</f>
      </c>
      <c r="X105" s="27">
        <f>CONCATENATE(Input!$Y$7)</f>
      </c>
      <c r="Y105" s="27">
        <f>CONCATENATE(Input!$R$8)</f>
      </c>
      <c r="Z105" s="27">
        <f>CONCATENATE(Input!$Y$8)</f>
      </c>
      <c r="AA105" s="27" t="str">
        <f>TEXT(Input!$V$18,"yyyymmdd")</f>
        <v>19000100</v>
      </c>
      <c r="AB105" s="27" t="s">
        <v>54</v>
      </c>
      <c r="AC105" s="27">
        <f>CONCATENATE(Input!G130)</f>
      </c>
    </row>
    <row r="106" spans="1:29" ht="15" customHeight="1">
      <c r="A106" s="21">
        <v>99</v>
      </c>
      <c r="B106" s="27" t="s">
        <v>79</v>
      </c>
      <c r="C106" s="27">
        <f>CONCATENATE(UPPER(Input!$J$13))</f>
      </c>
      <c r="D106" s="27">
        <f>CONCATENATE(Input!G131)</f>
      </c>
      <c r="E106" s="93" t="str">
        <f>TEXT(Input!P131,"0.00")</f>
        <v>0.00</v>
      </c>
      <c r="F106" s="27">
        <f>UPPER(CONCATENATE(Input!S131))</f>
      </c>
      <c r="G106" s="27">
        <f>UPPER(CONCATENATE(Input!S131))</f>
      </c>
      <c r="H106" s="93" t="str">
        <f>TEXT(Input!U131,"0.00")</f>
        <v>0.00</v>
      </c>
      <c r="I106" s="26"/>
      <c r="J106" s="27">
        <f>CONCATENATE(Input!$F$3)</f>
      </c>
      <c r="K106" s="27" t="s">
        <v>80</v>
      </c>
      <c r="L106" s="28">
        <f>IF(Input!$AC$18,CONCATENATE(LEFT(Input!$C131,8)),"")</f>
      </c>
      <c r="M106" s="28">
        <f>CONCATENATE(Input!$T$6)</f>
      </c>
      <c r="N106" s="27">
        <f>CONCATENATE(Input!$L$3)</f>
      </c>
      <c r="O106" s="27">
        <f>CONCATENATE(Input!$H$8)</f>
      </c>
      <c r="P106" s="27">
        <f>CONCATENATE(Input!$H$9)</f>
      </c>
      <c r="Q106" s="27">
        <f>CONCATENATE(Input!$H$7)</f>
      </c>
      <c r="R106" s="27">
        <f>CONCATENATE(Input!$R$9)</f>
      </c>
      <c r="S106" s="27">
        <f>CONCATENATE(Input!$H$6)</f>
      </c>
      <c r="T106" s="27" t="s">
        <v>81</v>
      </c>
      <c r="U106" s="27">
        <f>IF(Input!$AC$18,"",CONCATENATE(Input!$C131))</f>
      </c>
      <c r="V106" s="27">
        <f>CONCATENATE(Input!$S$3)</f>
      </c>
      <c r="W106" s="27">
        <f>CONCATENATE(Input!$R$7)</f>
      </c>
      <c r="X106" s="27">
        <f>CONCATENATE(Input!$Y$7)</f>
      </c>
      <c r="Y106" s="27">
        <f>CONCATENATE(Input!$R$8)</f>
      </c>
      <c r="Z106" s="27">
        <f>CONCATENATE(Input!$Y$8)</f>
      </c>
      <c r="AA106" s="27" t="str">
        <f>TEXT(Input!$V$18,"yyyymmdd")</f>
        <v>19000100</v>
      </c>
      <c r="AB106" s="27" t="s">
        <v>54</v>
      </c>
      <c r="AC106" s="27">
        <f>CONCATENATE(Input!G131)</f>
      </c>
    </row>
    <row r="107" spans="1:29" ht="15" customHeight="1">
      <c r="A107" s="29">
        <v>100</v>
      </c>
      <c r="B107" s="30" t="s">
        <v>79</v>
      </c>
      <c r="C107" s="30">
        <f>CONCATENATE(UPPER(Input!$J$13))</f>
      </c>
      <c r="D107" s="30">
        <f>CONCATENATE(Input!G132)</f>
      </c>
      <c r="E107" s="94" t="str">
        <f>TEXT(Input!P132,"0.00")</f>
        <v>0.00</v>
      </c>
      <c r="F107" s="30">
        <f>UPPER(CONCATENATE(Input!S132))</f>
      </c>
      <c r="G107" s="30">
        <f>UPPER(CONCATENATE(Input!S132))</f>
      </c>
      <c r="H107" s="94" t="str">
        <f>TEXT(Input!U132,"0.00")</f>
        <v>0.00</v>
      </c>
      <c r="I107" s="29"/>
      <c r="J107" s="30">
        <f>CONCATENATE(Input!$F$3)</f>
      </c>
      <c r="K107" s="30" t="s">
        <v>80</v>
      </c>
      <c r="L107" s="31">
        <f>IF(Input!$AC$18,CONCATENATE(LEFT(Input!$C132,8)),"")</f>
      </c>
      <c r="M107" s="31">
        <f>CONCATENATE(Input!$T$6)</f>
      </c>
      <c r="N107" s="30">
        <f>CONCATENATE(Input!$L$3)</f>
      </c>
      <c r="O107" s="30">
        <f>CONCATENATE(Input!$H$8)</f>
      </c>
      <c r="P107" s="30">
        <f>CONCATENATE(Input!$H$9)</f>
      </c>
      <c r="Q107" s="30">
        <f>CONCATENATE(Input!$H$7)</f>
      </c>
      <c r="R107" s="30">
        <f>CONCATENATE(Input!$R$9)</f>
      </c>
      <c r="S107" s="30">
        <f>CONCATENATE(Input!$H$6)</f>
      </c>
      <c r="T107" s="30" t="s">
        <v>81</v>
      </c>
      <c r="U107" s="30">
        <f>IF(Input!$AC$18,"",CONCATENATE(Input!$C132))</f>
      </c>
      <c r="V107" s="30">
        <f>CONCATENATE(Input!$S$3)</f>
      </c>
      <c r="W107" s="30">
        <f>CONCATENATE(Input!$R$7)</f>
      </c>
      <c r="X107" s="30">
        <f>CONCATENATE(Input!$Y$7)</f>
      </c>
      <c r="Y107" s="30">
        <f>CONCATENATE(Input!$R$8)</f>
      </c>
      <c r="Z107" s="30">
        <f>CONCATENATE(Input!$Y$8)</f>
      </c>
      <c r="AA107" s="30" t="str">
        <f>TEXT(Input!$V$18,"yyyymmdd")</f>
        <v>19000100</v>
      </c>
      <c r="AB107" s="30" t="s">
        <v>54</v>
      </c>
      <c r="AC107" s="30">
        <f>CONCATENATE(Input!G132)</f>
      </c>
    </row>
    <row r="108" ht="15" customHeight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</sheetData>
  <sheetProtection password="E2E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dtkcluster</cp:lastModifiedBy>
  <cp:lastPrinted>2006-11-23T09:13:32Z</cp:lastPrinted>
  <dcterms:created xsi:type="dcterms:W3CDTF">2004-03-01T06:42:27Z</dcterms:created>
  <dcterms:modified xsi:type="dcterms:W3CDTF">2006-11-23T09:16:45Z</dcterms:modified>
  <cp:category/>
  <cp:version/>
  <cp:contentType/>
  <cp:contentStatus/>
</cp:coreProperties>
</file>